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SER\DIRECTION FINANCIERE\4 - BUDGETS ET COMPTES\2024\2 - MB 2024\pièces\"/>
    </mc:Choice>
  </mc:AlternateContent>
  <xr:revisionPtr revIDLastSave="0" documentId="13_ncr:1_{F3097F59-947A-4EDE-9F4A-419E3A509C7F}" xr6:coauthVersionLast="47" xr6:coauthVersionMax="47" xr10:uidLastSave="{00000000-0000-0000-0000-000000000000}"/>
  <bookViews>
    <workbookView xWindow="5805" yWindow="2730" windowWidth="21600" windowHeight="11385" tabRatio="851" firstSheet="1" activeTab="9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R2" i="13"/>
  <c r="R2" i="27" s="1"/>
  <c r="R2" i="26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T15" i="30"/>
  <c r="T18" i="30" s="1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 s="1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23"/>
  <c r="D1" i="23"/>
  <c r="J1" i="23"/>
  <c r="P1" i="23"/>
  <c r="R1" i="23"/>
  <c r="P2" i="23"/>
  <c r="A3" i="23"/>
  <c r="P3" i="23"/>
  <c r="R3" i="23"/>
  <c r="A1" i="14"/>
  <c r="R2" i="30"/>
  <c r="T21" i="30" s="1"/>
  <c r="Q21" i="30" s="1"/>
  <c r="N21" i="30" s="1"/>
  <c r="K21" i="30" s="1"/>
  <c r="H21" i="30" s="1"/>
  <c r="R2" i="29"/>
  <c r="T9" i="29" s="1"/>
  <c r="Q9" i="29" s="1"/>
  <c r="N9" i="29" s="1"/>
  <c r="K9" i="29" s="1"/>
  <c r="H9" i="29" s="1"/>
  <c r="T9" i="23" l="1"/>
  <c r="Q9" i="23"/>
  <c r="N9" i="23"/>
  <c r="H9" i="23"/>
  <c r="K10" i="23"/>
  <c r="N10" i="23"/>
  <c r="Q10" i="23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</calcChain>
</file>

<file path=xl/sharedStrings.xml><?xml version="1.0" encoding="utf-8"?>
<sst xmlns="http://schemas.openxmlformats.org/spreadsheetml/2006/main" count="197" uniqueCount="102">
  <si>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</si>
  <si>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</si>
  <si>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</si>
  <si>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</si>
  <si>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</si>
  <si>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</si>
  <si>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</si>
  <si>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</si>
  <si>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</si>
  <si>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</si>
  <si>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</si>
  <si>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</si>
  <si>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</si>
  <si>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</si>
  <si>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</si>
  <si>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</si>
  <si>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</si>
  <si>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</si>
  <si>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</si>
  <si>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</si>
  <si>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</si>
  <si>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</si>
  <si>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</si>
  <si>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</si>
  <si>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</si>
  <si>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</si>
  <si>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</si>
  <si>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</si>
  <si>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</si>
  <si>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</si>
  <si>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</si>
  <si>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</si>
  <si>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</si>
  <si>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</si>
  <si>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</si>
  <si>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</si>
  <si>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</si>
  <si>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</si>
  <si>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</si>
  <si>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</si>
  <si>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</si>
  <si>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</si>
  <si>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</si>
  <si>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</si>
  <si>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</si>
  <si>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</si>
  <si>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</si>
  <si>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</si>
  <si>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</si>
  <si>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</si>
  <si>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</si>
  <si>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</si>
  <si>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</si>
  <si>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</si>
  <si>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</si>
  <si>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</si>
  <si>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</si>
  <si>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</si>
  <si>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</si>
  <si>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</si>
  <si>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</si>
  <si>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</si>
  <si>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</si>
  <si>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</si>
  <si>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</si>
  <si>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</si>
  <si>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</si>
  <si>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</si>
  <si>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</si>
  <si>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</si>
  <si>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</si>
  <si>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</si>
  <si>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</si>
  <si>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</si>
  <si>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</si>
  <si>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</si>
  <si>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</si>
  <si>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</si>
  <si>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</si>
  <si>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</si>
  <si>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</t>
  </si>
  <si>
    <t>ESNEUX</t>
  </si>
  <si>
    <t>Place Jean d'Ardenne 1</t>
  </si>
  <si>
    <t>4130 ESNEUX</t>
  </si>
  <si>
    <t>www.esneux.be</t>
  </si>
  <si>
    <t>Synthèse du Budget</t>
  </si>
  <si>
    <t>S Y N T H È S E  du  B U D G E T_x000D_
(avec  M. B. approuvées)</t>
  </si>
  <si>
    <t>Module informatisé de publication des budgets annuels</t>
  </si>
  <si>
    <t>Date d’arrêt de la M.B. par le conseil:</t>
  </si>
  <si>
    <t>Budget</t>
  </si>
  <si>
    <t>Stefan KAZMIERCZAK</t>
  </si>
  <si>
    <t>04 380 93 20</t>
  </si>
  <si>
    <t>stefan.kazmierczak@esneux.be</t>
  </si>
  <si>
    <t>Charles-André VERSCHUEREN</t>
  </si>
  <si>
    <t>04 380 93 39</t>
  </si>
  <si>
    <t>cav@esneux.be</t>
  </si>
  <si>
    <t>Dépenses ordinaires (Prévisions)</t>
  </si>
  <si>
    <t>Recettes ordinaires (Prévisions)</t>
  </si>
  <si>
    <t>Dépenses extraordinaires (Prévisions)</t>
  </si>
  <si>
    <t>Recettes extraordinaires (Prévisions)</t>
  </si>
  <si>
    <t>27/06/2024</t>
  </si>
  <si>
    <t>19/08/2024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</si>
</sst>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3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9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2" fillId="11" borderId="14" xfId="0" applyFont="1" applyFill="1" applyBorder="1" applyAlignment="1">
      <alignment horizontal="right"/>
    </xf>
    <xf numFmtId="0" fontId="2" fillId="7" borderId="15" xfId="0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9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3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/>
    <xf numFmtId="0" fontId="14" fillId="0" borderId="0" xfId="0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7" fillId="0" borderId="0" xfId="0" applyFont="1"/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9" fillId="0" borderId="0" xfId="0" applyFont="1" applyBorder="1" applyAlignment="1">
      <alignment horizontal="left" vertical="center"/>
    </xf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1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14" fillId="12" borderId="5" xfId="0" applyFont="1" applyFill="1" applyBorder="1" applyAlignment="1">
      <alignment horizontal="right" vertical="center"/>
    </xf>
    <xf numFmtId="0" fontId="13" fillId="13" borderId="14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167" fontId="13" fillId="6" borderId="17" xfId="5" applyNumberFormat="1" applyFont="1" applyFill="1" applyBorder="1" applyAlignment="1">
      <alignment horizontal="center" vertical="center"/>
    </xf>
    <xf numFmtId="167" fontId="13" fillId="6" borderId="18" xfId="5" applyNumberFormat="1" applyFont="1" applyFill="1" applyBorder="1" applyAlignment="1">
      <alignment horizontal="center" vertical="center"/>
    </xf>
    <xf numFmtId="167" fontId="13" fillId="6" borderId="19" xfId="5" applyNumberFormat="1" applyFont="1" applyFill="1" applyBorder="1" applyAlignment="1">
      <alignment horizontal="center" vertical="center"/>
    </xf>
    <xf numFmtId="167" fontId="13" fillId="14" borderId="17" xfId="5" applyNumberFormat="1" applyFont="1" applyFill="1" applyBorder="1" applyAlignment="1">
      <alignment horizontal="center" vertical="center"/>
    </xf>
    <xf numFmtId="167" fontId="13" fillId="14" borderId="18" xfId="5" applyNumberFormat="1" applyFont="1" applyFill="1" applyBorder="1" applyAlignment="1">
      <alignment horizontal="center" vertical="center"/>
    </xf>
    <xf numFmtId="167" fontId="13" fillId="14" borderId="19" xfId="5" applyNumberFormat="1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left" vertical="center"/>
    </xf>
    <xf numFmtId="0" fontId="13" fillId="15" borderId="18" xfId="0" applyFont="1" applyFill="1" applyBorder="1" applyAlignment="1">
      <alignment horizontal="left" vertical="center"/>
    </xf>
    <xf numFmtId="0" fontId="13" fillId="15" borderId="19" xfId="0" applyFont="1" applyFill="1" applyBorder="1" applyAlignment="1">
      <alignment horizontal="left" vertical="center"/>
    </xf>
    <xf numFmtId="0" fontId="14" fillId="14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/>
    <xf numFmtId="0" fontId="10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3" fillId="13" borderId="5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4" fillId="13" borderId="5" xfId="0" applyFont="1" applyFill="1" applyBorder="1" applyAlignment="1">
      <alignment horizontal="right" vertical="center"/>
    </xf>
    <xf numFmtId="0" fontId="14" fillId="13" borderId="15" xfId="0" applyFont="1" applyFill="1" applyBorder="1" applyAlignment="1">
      <alignment horizontal="right" vertical="center"/>
    </xf>
    <xf numFmtId="0" fontId="14" fillId="13" borderId="5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1" fillId="2" borderId="9" xfId="5" applyNumberFormat="1" applyFont="1" applyFill="1" applyBorder="1" applyAlignment="1">
      <alignment vertical="center"/>
    </xf>
    <xf numFmtId="165" fontId="11" fillId="2" borderId="2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5" fontId="11" fillId="2" borderId="0" xfId="5" applyNumberFormat="1" applyFont="1" applyFill="1" applyBorder="1" applyAlignment="1">
      <alignment vertical="center"/>
    </xf>
    <xf numFmtId="165" fontId="11" fillId="2" borderId="3" xfId="5" applyNumberFormat="1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1" fillId="2" borderId="21" xfId="5" applyNumberFormat="1" applyFont="1" applyFill="1" applyBorder="1" applyAlignment="1">
      <alignment vertical="center"/>
    </xf>
    <xf numFmtId="165" fontId="11" fillId="2" borderId="22" xfId="5" applyNumberFormat="1" applyFont="1" applyFill="1" applyBorder="1" applyAlignment="1">
      <alignment vertical="center"/>
    </xf>
    <xf numFmtId="165" fontId="11" fillId="15" borderId="17" xfId="5" applyNumberFormat="1" applyFont="1" applyFill="1" applyBorder="1" applyAlignment="1">
      <alignment vertical="center"/>
    </xf>
    <xf numFmtId="165" fontId="11" fillId="15" borderId="18" xfId="5" applyNumberFormat="1" applyFont="1" applyFill="1" applyBorder="1" applyAlignment="1">
      <alignment vertical="center"/>
    </xf>
    <xf numFmtId="165" fontId="11" fillId="15" borderId="19" xfId="5" applyNumberFormat="1" applyFont="1" applyFill="1" applyBorder="1" applyAlignment="1">
      <alignment vertical="center"/>
    </xf>
    <xf numFmtId="165" fontId="11" fillId="2" borderId="23" xfId="5" applyNumberFormat="1" applyFont="1" applyFill="1" applyBorder="1" applyAlignment="1">
      <alignment vertical="center"/>
    </xf>
    <xf numFmtId="165" fontId="11" fillId="2" borderId="13" xfId="5" applyNumberFormat="1" applyFont="1" applyFill="1" applyBorder="1" applyAlignment="1">
      <alignment vertical="center"/>
    </xf>
    <xf numFmtId="0" fontId="19" fillId="18" borderId="8" xfId="0" applyFont="1" applyFill="1" applyBorder="1" applyAlignment="1">
      <alignment horizontal="center" vertical="center"/>
    </xf>
    <xf numFmtId="0" fontId="0" fillId="18" borderId="8" xfId="0" applyFill="1" applyBorder="1" applyAlignment="1"/>
    <xf numFmtId="0" fontId="0" fillId="18" borderId="6" xfId="0" applyFill="1" applyBorder="1" applyAlignment="1"/>
    <xf numFmtId="0" fontId="13" fillId="19" borderId="17" xfId="0" applyFont="1" applyFill="1" applyBorder="1" applyAlignment="1">
      <alignment horizontal="left" vertical="center"/>
    </xf>
    <xf numFmtId="0" fontId="13" fillId="19" borderId="18" xfId="0" applyFont="1" applyFill="1" applyBorder="1" applyAlignment="1">
      <alignment horizontal="left" vertical="center"/>
    </xf>
    <xf numFmtId="165" fontId="11" fillId="19" borderId="17" xfId="5" applyNumberFormat="1" applyFont="1" applyFill="1" applyBorder="1" applyAlignment="1">
      <alignment vertical="center"/>
    </xf>
    <xf numFmtId="165" fontId="11" fillId="19" borderId="18" xfId="5" applyNumberFormat="1" applyFont="1" applyFill="1" applyBorder="1" applyAlignment="1">
      <alignment vertical="center"/>
    </xf>
    <xf numFmtId="165" fontId="11" fillId="19" borderId="19" xfId="5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19" borderId="19" xfId="0" applyFont="1" applyFill="1" applyBorder="1" applyAlignment="1">
      <alignment horizontal="left" vertical="center"/>
    </xf>
    <xf numFmtId="0" fontId="13" fillId="0" borderId="7" xfId="0" applyFont="1" applyBorder="1" applyAlignment="1"/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8" fillId="21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0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0" fontId="13" fillId="24" borderId="10" xfId="0" applyFont="1" applyFill="1" applyBorder="1" applyAlignment="1">
      <alignment vertical="center"/>
    </xf>
    <xf numFmtId="0" fontId="13" fillId="24" borderId="9" xfId="0" applyFont="1" applyFill="1" applyBorder="1" applyAlignment="1">
      <alignment vertical="center"/>
    </xf>
    <xf numFmtId="0" fontId="13" fillId="24" borderId="2" xfId="0" applyFont="1" applyFill="1" applyBorder="1" applyAlignment="1">
      <alignment vertical="center"/>
    </xf>
    <xf numFmtId="0" fontId="13" fillId="24" borderId="7" xfId="0" applyFont="1" applyFill="1" applyBorder="1" applyAlignment="1">
      <alignment vertical="center"/>
    </xf>
    <xf numFmtId="0" fontId="13" fillId="24" borderId="0" xfId="0" applyFont="1" applyFill="1" applyBorder="1" applyAlignment="1">
      <alignment vertical="center"/>
    </xf>
    <xf numFmtId="0" fontId="13" fillId="24" borderId="3" xfId="0" applyFont="1" applyFill="1" applyBorder="1" applyAlignment="1">
      <alignment vertical="center"/>
    </xf>
    <xf numFmtId="0" fontId="13" fillId="24" borderId="7" xfId="0" applyFont="1" applyFill="1" applyBorder="1" applyAlignment="1">
      <alignment vertical="center" wrapText="1"/>
    </xf>
    <xf numFmtId="0" fontId="13" fillId="24" borderId="0" xfId="0" applyFont="1" applyFill="1" applyBorder="1" applyAlignment="1">
      <alignment vertical="center" wrapText="1"/>
    </xf>
    <xf numFmtId="0" fontId="13" fillId="24" borderId="3" xfId="0" applyFont="1" applyFill="1" applyBorder="1" applyAlignment="1">
      <alignment vertical="center" wrapText="1"/>
    </xf>
    <xf numFmtId="0" fontId="15" fillId="24" borderId="7" xfId="0" applyFont="1" applyFill="1" applyBorder="1" applyAlignment="1">
      <alignment vertical="center"/>
    </xf>
    <xf numFmtId="0" fontId="15" fillId="24" borderId="0" xfId="0" applyFont="1" applyFill="1" applyBorder="1" applyAlignment="1">
      <alignment vertical="center"/>
    </xf>
    <xf numFmtId="0" fontId="15" fillId="24" borderId="3" xfId="0" applyFont="1" applyFill="1" applyBorder="1" applyAlignment="1">
      <alignment vertical="center"/>
    </xf>
    <xf numFmtId="0" fontId="16" fillId="24" borderId="7" xfId="0" applyFont="1" applyFill="1" applyBorder="1" applyAlignment="1">
      <alignment vertical="center"/>
    </xf>
    <xf numFmtId="0" fontId="16" fillId="24" borderId="0" xfId="0" applyFont="1" applyFill="1" applyBorder="1" applyAlignment="1">
      <alignment vertical="center"/>
    </xf>
    <xf numFmtId="0" fontId="16" fillId="24" borderId="3" xfId="0" applyFont="1" applyFill="1" applyBorder="1" applyAlignment="1">
      <alignment vertical="center"/>
    </xf>
    <xf numFmtId="0" fontId="13" fillId="24" borderId="7" xfId="0" applyFont="1" applyFill="1" applyBorder="1"/>
    <xf numFmtId="0" fontId="13" fillId="24" borderId="0" xfId="0" applyFont="1" applyFill="1" applyBorder="1"/>
    <xf numFmtId="0" fontId="13" fillId="24" borderId="3" xfId="0" applyFont="1" applyFill="1" applyBorder="1"/>
    <xf numFmtId="0" fontId="13" fillId="24" borderId="11" xfId="0" applyFont="1" applyFill="1" applyBorder="1"/>
    <xf numFmtId="0" fontId="13" fillId="24" borderId="1" xfId="0" applyFont="1" applyFill="1" applyBorder="1"/>
    <xf numFmtId="0" fontId="13" fillId="24" borderId="4" xfId="0" applyFont="1" applyFill="1" applyBorder="1"/>
    <xf numFmtId="0" fontId="18" fillId="24" borderId="7" xfId="0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0" fontId="18" fillId="24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49" fontId="2" fillId="8" borderId="9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6" fillId="0" borderId="33" xfId="0" applyNumberFormat="1" applyFont="1" applyBorder="1" applyAlignment="1">
      <alignment horizontal="center" vertical="center" wrapText="1"/>
    </xf>
    <xf numFmtId="49" fontId="27" fillId="0" borderId="28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19" fillId="17" borderId="16" xfId="0" applyNumberFormat="1" applyFont="1" applyFill="1" applyBorder="1" applyAlignment="1">
      <alignment horizontal="center" vertical="center"/>
    </xf>
    <xf numFmtId="49" fontId="19" fillId="18" borderId="16" xfId="0" applyNumberFormat="1" applyFont="1" applyFill="1" applyBorder="1" applyAlignment="1">
      <alignment horizontal="center" vertical="center"/>
    </xf>
    <xf numFmtId="4" fontId="11" fillId="2" borderId="10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19728.11999999918</c:v>
                </c:pt>
                <c:pt idx="1">
                  <c:v>48072.429999999702</c:v>
                </c:pt>
                <c:pt idx="2">
                  <c:v>2138533.320000004</c:v>
                </c:pt>
                <c:pt idx="3">
                  <c:v>1215677.120000001</c:v>
                </c:pt>
                <c:pt idx="4">
                  <c:v>24181.670000001788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1309755.5799999982</c:v>
                </c:pt>
                <c:pt idx="1">
                  <c:v>445795.91000000015</c:v>
                </c:pt>
                <c:pt idx="2">
                  <c:v>5808.8200000040233</c:v>
                </c:pt>
                <c:pt idx="3">
                  <c:v>11967.010000005364</c:v>
                </c:pt>
                <c:pt idx="4">
                  <c:v>273437.62000000104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16377166.780000001</c:v>
                </c:pt>
                <c:pt idx="1">
                  <c:v>16606224.370000001</c:v>
                </c:pt>
                <c:pt idx="2">
                  <c:v>19007354.379999999</c:v>
                </c:pt>
                <c:pt idx="3">
                  <c:v>18685837.68</c:v>
                </c:pt>
                <c:pt idx="4">
                  <c:v>22954817.210000001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16396894.9</c:v>
                </c:pt>
                <c:pt idx="1">
                  <c:v>16654296.800000001</c:v>
                </c:pt>
                <c:pt idx="2">
                  <c:v>21145887.700000003</c:v>
                </c:pt>
                <c:pt idx="3">
                  <c:v>19901514.800000001</c:v>
                </c:pt>
                <c:pt idx="4">
                  <c:v>22978998.880000003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3858399.3800000004</c:v>
                </c:pt>
                <c:pt idx="1">
                  <c:v>5668823.9900000002</c:v>
                </c:pt>
                <c:pt idx="2">
                  <c:v>16917174.260000002</c:v>
                </c:pt>
                <c:pt idx="3">
                  <c:v>20467172.139999997</c:v>
                </c:pt>
                <c:pt idx="4">
                  <c:v>31230895.419999998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3049320.95</c:v>
                </c:pt>
                <c:pt idx="1">
                  <c:v>4791978.9800000004</c:v>
                </c:pt>
                <c:pt idx="2">
                  <c:v>13871307.34</c:v>
                </c:pt>
                <c:pt idx="3">
                  <c:v>19310818.41</c:v>
                </c:pt>
                <c:pt idx="4">
                  <c:v>24565614.710000001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9" t="s">
        <v>8</v>
      </c>
      <c r="B3" s="10" t="s">
        <v>9</v>
      </c>
    </row>
    <row r="5" spans="1:5" x14ac:dyDescent="0.2">
      <c r="A5" t="s">
        <v>10</v>
      </c>
      <c r="B5" s="11"/>
      <c r="C5" s="5"/>
    </row>
    <row r="6" spans="1:5" x14ac:dyDescent="0.2">
      <c r="B6" s="5"/>
      <c r="C6" s="5"/>
    </row>
    <row r="7" spans="1:5" x14ac:dyDescent="0.2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S51"/>
  <sheetViews>
    <sheetView tabSelected="1"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19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2024</v>
      </c>
      <c r="S2" s="147"/>
    </row>
    <row r="3" spans="1:19" x14ac:dyDescent="0.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19" ht="13.15" customHeight="1" x14ac:dyDescent="0.2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 x14ac:dyDescent="0.2">
      <c r="A6" s="14" t="s">
        <v>38</v>
      </c>
      <c r="B6" s="13"/>
      <c r="C6" s="13"/>
      <c r="D6" s="13"/>
      <c r="E6" s="13"/>
      <c r="F6" s="39"/>
      <c r="G6" s="18"/>
      <c r="H6" s="18"/>
      <c r="I6" s="18"/>
      <c r="J6" s="18"/>
      <c r="K6" s="18"/>
      <c r="L6" s="18"/>
      <c r="M6" s="39"/>
      <c r="N6" s="39"/>
      <c r="O6" s="39"/>
      <c r="P6" s="39"/>
      <c r="Q6" s="18"/>
      <c r="R6" s="18"/>
      <c r="S6" s="18"/>
    </row>
    <row r="7" spans="1:19" ht="16.899999999999999" customHeight="1" x14ac:dyDescent="0.2">
      <c r="A7" s="56"/>
      <c r="B7" s="57"/>
      <c r="C7" s="57"/>
      <c r="D7" s="57"/>
      <c r="E7" s="57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58"/>
      <c r="S7" s="58"/>
    </row>
    <row r="8" spans="1:19" ht="16.899999999999999" customHeight="1" x14ac:dyDescent="0.2">
      <c r="A8" s="46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60"/>
    </row>
    <row r="9" spans="1:19" ht="16.899999999999999" customHeight="1" x14ac:dyDescent="0.2">
      <c r="A9" s="46"/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7"/>
      <c r="S9" s="46"/>
    </row>
    <row r="10" spans="1:19" ht="16.899999999999999" customHeight="1" x14ac:dyDescent="0.2">
      <c r="A10" s="46"/>
      <c r="B10" s="255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46"/>
    </row>
    <row r="11" spans="1:19" ht="16.899999999999999" customHeight="1" x14ac:dyDescent="0.2">
      <c r="A11" s="46"/>
      <c r="B11" s="255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7"/>
      <c r="S11" s="50"/>
    </row>
    <row r="12" spans="1:19" ht="16.899999999999999" customHeight="1" x14ac:dyDescent="0.2">
      <c r="A12" s="46"/>
      <c r="B12" s="255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7"/>
      <c r="S12" s="51"/>
    </row>
    <row r="13" spans="1:19" ht="16.899999999999999" customHeight="1" x14ac:dyDescent="0.2">
      <c r="A13" s="46"/>
      <c r="B13" s="255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7"/>
      <c r="S13" s="51"/>
    </row>
    <row r="14" spans="1:19" ht="16.899999999999999" customHeight="1" x14ac:dyDescent="0.2">
      <c r="A14" s="46"/>
      <c r="B14" s="255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7"/>
      <c r="S14" s="51"/>
    </row>
    <row r="15" spans="1:19" ht="16.899999999999999" customHeight="1" x14ac:dyDescent="0.2">
      <c r="A15" s="52"/>
      <c r="B15" s="258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60"/>
      <c r="S15" s="51"/>
    </row>
    <row r="16" spans="1:19" ht="16.899999999999999" customHeight="1" x14ac:dyDescent="0.2">
      <c r="A16" s="46"/>
      <c r="B16" s="255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7"/>
      <c r="S16" s="51"/>
    </row>
    <row r="17" spans="1:19" ht="16.899999999999999" customHeight="1" x14ac:dyDescent="0.2">
      <c r="A17" s="46"/>
      <c r="B17" s="255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7"/>
      <c r="S17" s="51"/>
    </row>
    <row r="18" spans="1:19" ht="16.899999999999999" customHeight="1" x14ac:dyDescent="0.2">
      <c r="A18" s="46"/>
      <c r="B18" s="255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7"/>
      <c r="S18" s="50"/>
    </row>
    <row r="19" spans="1:19" s="49" customFormat="1" ht="16.899999999999999" customHeight="1" x14ac:dyDescent="0.2">
      <c r="A19" s="52"/>
      <c r="B19" s="258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60"/>
      <c r="S19" s="53"/>
    </row>
    <row r="20" spans="1:19" s="49" customFormat="1" ht="16.899999999999999" customHeight="1" x14ac:dyDescent="0.2">
      <c r="A20" s="52"/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60"/>
      <c r="S20" s="53"/>
    </row>
    <row r="21" spans="1:19" ht="16.899999999999999" customHeight="1" x14ac:dyDescent="0.2">
      <c r="A21" s="46"/>
      <c r="B21" s="255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7"/>
      <c r="S21" s="51"/>
    </row>
    <row r="22" spans="1:19" ht="16.899999999999999" customHeight="1" x14ac:dyDescent="0.2">
      <c r="A22" s="46"/>
      <c r="B22" s="255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7"/>
      <c r="S22" s="51"/>
    </row>
    <row r="23" spans="1:19" ht="16.899999999999999" customHeight="1" x14ac:dyDescent="0.2">
      <c r="A23" s="46"/>
      <c r="B23" s="255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7"/>
      <c r="S23" s="51"/>
    </row>
    <row r="24" spans="1:19" ht="16.899999999999999" customHeight="1" x14ac:dyDescent="0.2">
      <c r="A24" s="46"/>
      <c r="B24" s="255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7"/>
      <c r="S24" s="51"/>
    </row>
    <row r="25" spans="1:19" ht="16.899999999999999" customHeight="1" x14ac:dyDescent="0.2">
      <c r="A25" s="46"/>
      <c r="B25" s="255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7"/>
      <c r="S25" s="51"/>
    </row>
    <row r="26" spans="1:19" ht="16.899999999999999" customHeight="1" x14ac:dyDescent="0.2">
      <c r="A26" s="46"/>
      <c r="B26" s="255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7"/>
      <c r="S26" s="51"/>
    </row>
    <row r="27" spans="1:19" ht="16.899999999999999" customHeight="1" x14ac:dyDescent="0.2">
      <c r="A27" s="54"/>
      <c r="B27" s="261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3"/>
      <c r="S27" s="61"/>
    </row>
    <row r="28" spans="1:19" ht="16.899999999999999" customHeight="1" x14ac:dyDescent="0.2">
      <c r="A28" s="46"/>
      <c r="B28" s="255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7"/>
      <c r="S28" s="51"/>
    </row>
    <row r="29" spans="1:19" ht="16.899999999999999" customHeight="1" x14ac:dyDescent="0.2">
      <c r="A29" s="46"/>
      <c r="B29" s="255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7"/>
      <c r="S29" s="51"/>
    </row>
    <row r="30" spans="1:19" s="49" customFormat="1" ht="16.899999999999999" customHeight="1" x14ac:dyDescent="0.2">
      <c r="A30" s="52"/>
      <c r="B30" s="258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60"/>
      <c r="S30" s="53"/>
    </row>
    <row r="31" spans="1:19" ht="16.899999999999999" customHeight="1" x14ac:dyDescent="0.2">
      <c r="A31" s="46"/>
      <c r="B31" s="255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7"/>
      <c r="S31" s="51"/>
    </row>
    <row r="32" spans="1:19" ht="16.899999999999999" customHeight="1" x14ac:dyDescent="0.2">
      <c r="A32" s="54"/>
      <c r="B32" s="261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3"/>
      <c r="S32" s="61"/>
    </row>
    <row r="33" spans="1:19" ht="16.899999999999999" customHeight="1" x14ac:dyDescent="0.2">
      <c r="A33" s="54"/>
      <c r="B33" s="261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3"/>
      <c r="S33" s="61"/>
    </row>
    <row r="34" spans="1:19" s="49" customFormat="1" ht="16.899999999999999" customHeight="1" x14ac:dyDescent="0.2">
      <c r="A34" s="52"/>
      <c r="B34" s="258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60"/>
      <c r="S34" s="53"/>
    </row>
    <row r="35" spans="1:19" ht="16.899999999999999" customHeight="1" x14ac:dyDescent="0.2">
      <c r="A35" s="46"/>
      <c r="B35" s="255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7"/>
      <c r="S35" s="51"/>
    </row>
    <row r="36" spans="1:19" ht="16.899999999999999" customHeight="1" x14ac:dyDescent="0.2">
      <c r="A36" s="55"/>
      <c r="B36" s="264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6"/>
      <c r="S36" s="61"/>
    </row>
    <row r="37" spans="1:19" s="49" customFormat="1" ht="16.899999999999999" customHeight="1" x14ac:dyDescent="0.2">
      <c r="A37" s="52"/>
      <c r="B37" s="258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60"/>
      <c r="S37" s="53"/>
    </row>
    <row r="38" spans="1:19" ht="16.899999999999999" customHeight="1" x14ac:dyDescent="0.2">
      <c r="A38" s="46"/>
      <c r="B38" s="255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7"/>
      <c r="S38" s="51"/>
    </row>
    <row r="39" spans="1:19" ht="16.899999999999999" customHeight="1" x14ac:dyDescent="0.2">
      <c r="A39" s="46"/>
      <c r="B39" s="255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7"/>
      <c r="S39" s="51"/>
    </row>
    <row r="40" spans="1:19" ht="16.899999999999999" customHeight="1" x14ac:dyDescent="0.2">
      <c r="A40" s="46"/>
      <c r="B40" s="255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7"/>
      <c r="S40" s="51"/>
    </row>
    <row r="41" spans="1:19" ht="16.899999999999999" customHeight="1" x14ac:dyDescent="0.2">
      <c r="A41" s="46"/>
      <c r="B41" s="255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7"/>
      <c r="S41" s="51"/>
    </row>
    <row r="42" spans="1:19" ht="16.899999999999999" customHeight="1" x14ac:dyDescent="0.2">
      <c r="A42" s="46"/>
      <c r="B42" s="255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7"/>
      <c r="S42" s="51"/>
    </row>
    <row r="43" spans="1:19" ht="16.899999999999999" customHeight="1" x14ac:dyDescent="0.2">
      <c r="A43" s="46"/>
      <c r="B43" s="255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7"/>
      <c r="S43" s="51"/>
    </row>
    <row r="44" spans="1:19" ht="16.899999999999999" customHeight="1" x14ac:dyDescent="0.2">
      <c r="A44" s="54"/>
      <c r="B44" s="261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3"/>
      <c r="S44" s="61"/>
    </row>
    <row r="45" spans="1:19" ht="16.899999999999999" customHeight="1" x14ac:dyDescent="0.2">
      <c r="A45" s="50"/>
      <c r="B45" s="273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5"/>
      <c r="S45" s="51"/>
    </row>
    <row r="46" spans="1:19" ht="16.899999999999999" customHeight="1" x14ac:dyDescent="0.2">
      <c r="A46" s="46"/>
      <c r="B46" s="255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7"/>
      <c r="S46" s="51"/>
    </row>
    <row r="47" spans="1:19" ht="16.899999999999999" customHeight="1" x14ac:dyDescent="0.2">
      <c r="A47" s="46"/>
      <c r="B47" s="255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7"/>
      <c r="S47" s="46"/>
    </row>
    <row r="48" spans="1:19" ht="16.899999999999999" customHeight="1" x14ac:dyDescent="0.2">
      <c r="A48" s="56"/>
      <c r="B48" s="267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9"/>
      <c r="S48" s="56"/>
    </row>
    <row r="49" spans="1:19" ht="16.899999999999999" customHeight="1" x14ac:dyDescent="0.2">
      <c r="A49" s="56"/>
      <c r="B49" s="267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9"/>
      <c r="S49" s="56"/>
    </row>
    <row r="50" spans="1:19" ht="16.899999999999999" customHeight="1" x14ac:dyDescent="0.2">
      <c r="A50" s="56"/>
      <c r="B50" s="270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2"/>
      <c r="S50" s="56"/>
    </row>
    <row r="51" spans="1:19" ht="16.899999999999999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</sheetData>
  <mergeCells count="52">
    <mergeCell ref="B43:R43"/>
    <mergeCell ref="B49:R49"/>
    <mergeCell ref="B50:R50"/>
    <mergeCell ref="B44:R44"/>
    <mergeCell ref="B45:R45"/>
    <mergeCell ref="B46:R46"/>
    <mergeCell ref="B47:R47"/>
    <mergeCell ref="B48:R48"/>
    <mergeCell ref="B38:R38"/>
    <mergeCell ref="B39:R39"/>
    <mergeCell ref="B40:R40"/>
    <mergeCell ref="B41:R41"/>
    <mergeCell ref="B42:R42"/>
    <mergeCell ref="B33:R33"/>
    <mergeCell ref="B34:R34"/>
    <mergeCell ref="B35:R35"/>
    <mergeCell ref="B36:R36"/>
    <mergeCell ref="B37:R37"/>
    <mergeCell ref="B28:R28"/>
    <mergeCell ref="B29:R29"/>
    <mergeCell ref="B30:R30"/>
    <mergeCell ref="B31:R31"/>
    <mergeCell ref="B32:R32"/>
    <mergeCell ref="B23:R23"/>
    <mergeCell ref="B24:R24"/>
    <mergeCell ref="B25:R25"/>
    <mergeCell ref="B26:R26"/>
    <mergeCell ref="B27:R27"/>
    <mergeCell ref="B18:R18"/>
    <mergeCell ref="B19:R19"/>
    <mergeCell ref="B20:R20"/>
    <mergeCell ref="B21:R21"/>
    <mergeCell ref="B22:R22"/>
    <mergeCell ref="B13:R13"/>
    <mergeCell ref="B14:R14"/>
    <mergeCell ref="B15:R15"/>
    <mergeCell ref="B16:R16"/>
    <mergeCell ref="B17:R17"/>
    <mergeCell ref="B8:R8"/>
    <mergeCell ref="B9:R9"/>
    <mergeCell ref="B10:R10"/>
    <mergeCell ref="B11:R11"/>
    <mergeCell ref="B12:R12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S52"/>
  <sheetViews>
    <sheetView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19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2024</v>
      </c>
      <c r="S2" s="147"/>
    </row>
    <row r="3" spans="1:19" x14ac:dyDescent="0.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19" ht="13.15" customHeight="1" x14ac:dyDescent="0.2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 x14ac:dyDescent="0.2">
      <c r="A6" s="14" t="s">
        <v>39</v>
      </c>
      <c r="B6" s="83"/>
      <c r="C6" s="83"/>
      <c r="D6" s="83"/>
      <c r="E6" s="83"/>
      <c r="F6" s="21"/>
      <c r="G6" s="37"/>
      <c r="H6" s="37"/>
      <c r="I6" s="3"/>
      <c r="J6" s="3"/>
      <c r="K6" s="3"/>
      <c r="L6" s="3"/>
      <c r="M6" s="80"/>
      <c r="N6" s="80"/>
      <c r="O6" s="80"/>
      <c r="P6" s="80"/>
      <c r="Q6" s="3"/>
      <c r="R6" s="3"/>
      <c r="S6" s="3"/>
    </row>
    <row r="7" spans="1:19" ht="16.899999999999999" customHeight="1" x14ac:dyDescent="0.2">
      <c r="A7" s="15"/>
      <c r="B7" s="83"/>
      <c r="C7" s="83"/>
      <c r="D7" s="83"/>
      <c r="E7" s="83"/>
      <c r="F7" s="21"/>
      <c r="G7" s="21"/>
      <c r="H7" s="21"/>
      <c r="I7" s="80"/>
      <c r="J7" s="80"/>
      <c r="K7" s="80"/>
      <c r="L7" s="80"/>
      <c r="M7" s="80"/>
      <c r="N7" s="80"/>
      <c r="O7" s="80"/>
      <c r="P7" s="80"/>
      <c r="Q7" s="80"/>
      <c r="R7" s="3"/>
      <c r="S7" s="3"/>
    </row>
    <row r="8" spans="1:19" ht="16.899999999999999" customHeight="1" x14ac:dyDescent="0.2">
      <c r="A8" s="84" t="s">
        <v>49</v>
      </c>
      <c r="B8" s="15"/>
      <c r="C8" s="85"/>
      <c r="D8" s="85"/>
      <c r="E8" s="85"/>
      <c r="F8" s="84" t="s">
        <v>50</v>
      </c>
      <c r="G8" s="85"/>
      <c r="H8" s="85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49.9" customHeight="1" x14ac:dyDescent="0.2">
      <c r="A9" s="276" t="s">
        <v>51</v>
      </c>
      <c r="B9" s="276"/>
      <c r="C9" s="276"/>
      <c r="D9" s="276"/>
      <c r="E9" s="276"/>
      <c r="F9" s="277" t="s">
        <v>52</v>
      </c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</row>
    <row r="10" spans="1:19" ht="49.9" customHeight="1" x14ac:dyDescent="0.2">
      <c r="A10" s="276" t="s">
        <v>30</v>
      </c>
      <c r="B10" s="276"/>
      <c r="C10" s="276"/>
      <c r="D10" s="276"/>
      <c r="E10" s="276"/>
      <c r="F10" s="277" t="s">
        <v>53</v>
      </c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</row>
    <row r="11" spans="1:19" ht="49.9" customHeight="1" x14ac:dyDescent="0.2">
      <c r="A11" s="276" t="s">
        <v>54</v>
      </c>
      <c r="B11" s="276"/>
      <c r="C11" s="276"/>
      <c r="D11" s="276"/>
      <c r="E11" s="276"/>
      <c r="F11" s="277" t="s">
        <v>55</v>
      </c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spans="1:19" ht="49.9" customHeight="1" x14ac:dyDescent="0.2">
      <c r="A12" s="276" t="s">
        <v>56</v>
      </c>
      <c r="B12" s="276"/>
      <c r="C12" s="276"/>
      <c r="D12" s="276"/>
      <c r="E12" s="276"/>
      <c r="F12" s="277" t="s">
        <v>76</v>
      </c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</row>
    <row r="13" spans="1:19" ht="49.9" customHeight="1" x14ac:dyDescent="0.2">
      <c r="A13" s="276" t="s">
        <v>57</v>
      </c>
      <c r="B13" s="276"/>
      <c r="C13" s="276"/>
      <c r="D13" s="276"/>
      <c r="E13" s="276"/>
      <c r="F13" s="277" t="s">
        <v>58</v>
      </c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</row>
    <row r="14" spans="1:19" ht="49.9" customHeight="1" x14ac:dyDescent="0.2">
      <c r="A14" s="276" t="s">
        <v>59</v>
      </c>
      <c r="B14" s="276"/>
      <c r="C14" s="276"/>
      <c r="D14" s="276"/>
      <c r="E14" s="276"/>
      <c r="F14" s="277" t="s">
        <v>77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</row>
    <row r="15" spans="1:19" ht="52.15" customHeight="1" x14ac:dyDescent="0.2">
      <c r="A15" s="276" t="s">
        <v>60</v>
      </c>
      <c r="B15" s="276"/>
      <c r="C15" s="276"/>
      <c r="D15" s="276"/>
      <c r="E15" s="276"/>
      <c r="F15" s="277" t="s">
        <v>61</v>
      </c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</row>
    <row r="16" spans="1:19" ht="49.9" customHeight="1" x14ac:dyDescent="0.2">
      <c r="A16" s="278" t="s">
        <v>62</v>
      </c>
      <c r="B16" s="278"/>
      <c r="C16" s="278"/>
      <c r="D16" s="278"/>
      <c r="E16" s="278"/>
      <c r="F16" s="277" t="s">
        <v>63</v>
      </c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</row>
    <row r="17" spans="1:19" ht="49.9" customHeight="1" x14ac:dyDescent="0.2">
      <c r="A17" s="276" t="s">
        <v>64</v>
      </c>
      <c r="B17" s="276"/>
      <c r="C17" s="276"/>
      <c r="D17" s="276"/>
      <c r="E17" s="276"/>
      <c r="F17" s="277" t="s">
        <v>78</v>
      </c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</row>
    <row r="18" spans="1:19" ht="49.9" customHeight="1" x14ac:dyDescent="0.2">
      <c r="A18" s="276" t="s">
        <v>65</v>
      </c>
      <c r="B18" s="276"/>
      <c r="C18" s="276"/>
      <c r="D18" s="276"/>
      <c r="E18" s="276"/>
      <c r="F18" s="277" t="s">
        <v>66</v>
      </c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</row>
    <row r="19" spans="1:19" s="49" customFormat="1" ht="16.899999999999999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</row>
    <row r="20" spans="1:19" s="49" customFormat="1" ht="16.899999999999999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21" spans="1:19" ht="16.899999999999999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51"/>
    </row>
    <row r="22" spans="1:19" ht="16.899999999999999" customHeight="1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51"/>
    </row>
    <row r="23" spans="1:19" ht="16.899999999999999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51"/>
    </row>
    <row r="24" spans="1:19" ht="16.899999999999999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51"/>
    </row>
    <row r="25" spans="1:19" ht="16.899999999999999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1"/>
    </row>
    <row r="26" spans="1:19" ht="16.899999999999999" customHeight="1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51"/>
    </row>
    <row r="27" spans="1:19" ht="16.899999999999999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61"/>
    </row>
    <row r="28" spans="1:19" ht="16.899999999999999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51"/>
    </row>
    <row r="29" spans="1:19" ht="16.899999999999999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51"/>
    </row>
    <row r="30" spans="1:19" s="49" customFormat="1" ht="16.899999999999999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</row>
    <row r="31" spans="1:19" ht="16.899999999999999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51"/>
    </row>
    <row r="32" spans="1:19" ht="16.899999999999999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/>
    </row>
    <row r="33" spans="1:19" ht="16.899999999999999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61"/>
    </row>
    <row r="34" spans="1:19" s="49" customFormat="1" ht="16.899999999999999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</row>
    <row r="35" spans="1:19" ht="16.899999999999999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51"/>
    </row>
    <row r="36" spans="1:19" ht="16.899999999999999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61"/>
    </row>
    <row r="37" spans="1:19" s="49" customFormat="1" ht="16.899999999999999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</row>
    <row r="38" spans="1:19" ht="16.899999999999999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51"/>
    </row>
    <row r="39" spans="1:19" ht="16.899999999999999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1"/>
    </row>
    <row r="40" spans="1:19" ht="16.899999999999999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51"/>
    </row>
    <row r="41" spans="1:19" ht="16.899999999999999" customHeight="1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51"/>
    </row>
    <row r="42" spans="1:19" ht="16.899999999999999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1"/>
    </row>
    <row r="43" spans="1:19" ht="16.899999999999999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51"/>
    </row>
    <row r="44" spans="1:19" ht="16.899999999999999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/>
    </row>
    <row r="45" spans="1:19" ht="16.899999999999999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</row>
    <row r="46" spans="1:19" ht="16.899999999999999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51"/>
    </row>
    <row r="47" spans="1:19" ht="16.899999999999999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1:19" ht="16.899999999999999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51"/>
    </row>
    <row r="49" spans="1:19" ht="16.899999999999999" customHeight="1" x14ac:dyDescent="0.2">
      <c r="A49" s="5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6"/>
    </row>
    <row r="50" spans="1:19" ht="16.899999999999999" customHeight="1" x14ac:dyDescent="0.2">
      <c r="A50" s="56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6"/>
    </row>
    <row r="51" spans="1:19" ht="16.899999999999999" customHeight="1" x14ac:dyDescent="0.2">
      <c r="A51" s="56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6"/>
    </row>
    <row r="52" spans="1:19" ht="16.899999999999999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</sheetData>
  <mergeCells count="29"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  <mergeCell ref="A12:E12"/>
    <mergeCell ref="A13:E13"/>
    <mergeCell ref="A14:E14"/>
    <mergeCell ref="A15:E15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opLeftCell="A28" zoomScaleNormal="100" workbookViewId="0">
      <selection activeCell="H25" sqref="H25:J25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x14ac:dyDescent="0.2">
      <c r="A1" s="284" t="s">
        <v>85</v>
      </c>
      <c r="B1" s="171"/>
      <c r="C1" s="171"/>
      <c r="D1" s="167" t="s">
        <v>80</v>
      </c>
      <c r="E1" s="167"/>
      <c r="F1" s="167"/>
      <c r="G1" s="167"/>
      <c r="H1" s="167"/>
      <c r="I1" s="167"/>
      <c r="J1" s="279" t="s">
        <v>81</v>
      </c>
      <c r="K1" s="165"/>
      <c r="L1" s="165"/>
      <c r="M1" s="165"/>
      <c r="N1" s="165"/>
      <c r="O1" s="165"/>
      <c r="P1" s="148" t="s">
        <v>12</v>
      </c>
      <c r="Q1" s="149"/>
      <c r="R1" s="144">
        <v>62032</v>
      </c>
      <c r="S1" s="145"/>
    </row>
    <row r="2" spans="1:22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">
        <v>1</v>
      </c>
      <c r="Q2" s="151"/>
      <c r="R2" s="146">
        <f>N27</f>
        <v>2024</v>
      </c>
      <c r="S2" s="147"/>
    </row>
    <row r="3" spans="1:22" x14ac:dyDescent="0.2">
      <c r="A3" s="86" t="s">
        <v>79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">
        <v>31</v>
      </c>
      <c r="Q3" s="164"/>
      <c r="R3" s="152">
        <v>1</v>
      </c>
      <c r="S3" s="153"/>
    </row>
    <row r="4" spans="1:22" ht="13.9" customHeight="1" thickBot="1" x14ac:dyDescent="0.25">
      <c r="A4" s="86"/>
      <c r="B4" s="16"/>
      <c r="C4" s="16"/>
      <c r="D4" s="16"/>
      <c r="E4" s="16"/>
      <c r="F4" s="29"/>
      <c r="G4" s="29"/>
      <c r="H4" s="28"/>
      <c r="I4" s="28"/>
      <c r="J4" s="29"/>
      <c r="K4" s="29"/>
      <c r="L4" s="29"/>
      <c r="M4" s="29"/>
      <c r="N4" s="28"/>
      <c r="O4" s="28"/>
      <c r="P4" s="101"/>
      <c r="Q4" s="101"/>
      <c r="R4" s="102"/>
      <c r="S4" s="102"/>
    </row>
    <row r="5" spans="1:22" ht="13.9" customHeight="1" thickTop="1" x14ac:dyDescent="0.2">
      <c r="A5" s="105"/>
      <c r="B5" s="106"/>
      <c r="C5" s="106"/>
      <c r="D5" s="106"/>
      <c r="E5" s="106"/>
      <c r="F5" s="107"/>
      <c r="G5" s="107"/>
      <c r="H5" s="106"/>
      <c r="I5" s="106"/>
      <c r="J5" s="107"/>
      <c r="K5" s="107"/>
      <c r="L5" s="107"/>
      <c r="M5" s="107"/>
      <c r="N5" s="106"/>
      <c r="O5" s="106"/>
      <c r="P5" s="108"/>
      <c r="Q5" s="108"/>
      <c r="R5" s="109"/>
      <c r="S5" s="110"/>
    </row>
    <row r="6" spans="1:22" ht="13.9" customHeight="1" x14ac:dyDescent="0.2">
      <c r="A6" s="111"/>
      <c r="B6" s="112"/>
      <c r="C6" s="112"/>
      <c r="D6" s="112"/>
      <c r="E6" s="112"/>
      <c r="F6" s="113"/>
      <c r="G6" s="113"/>
      <c r="H6" s="112"/>
      <c r="I6" s="112"/>
      <c r="J6" s="113"/>
      <c r="K6" s="113"/>
      <c r="L6" s="113"/>
      <c r="M6" s="113"/>
      <c r="N6" s="112"/>
      <c r="O6" s="112"/>
      <c r="P6" s="114"/>
      <c r="Q6" s="114"/>
      <c r="R6" s="115"/>
      <c r="S6" s="116"/>
    </row>
    <row r="7" spans="1:22" ht="13.9" customHeight="1" x14ac:dyDescent="0.2">
      <c r="A7" s="111"/>
      <c r="B7" s="112"/>
      <c r="C7" s="112"/>
      <c r="D7" s="112"/>
      <c r="E7" s="285" t="s">
        <v>86</v>
      </c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14"/>
      <c r="Q7" s="114"/>
      <c r="R7" s="115"/>
      <c r="S7" s="116"/>
    </row>
    <row r="8" spans="1:22" ht="13.9" customHeight="1" x14ac:dyDescent="0.2">
      <c r="A8" s="111"/>
      <c r="B8" s="112"/>
      <c r="C8" s="112"/>
      <c r="D8" s="112"/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9"/>
      <c r="P8" s="114"/>
      <c r="Q8" s="114"/>
      <c r="R8" s="115"/>
      <c r="S8" s="116"/>
      <c r="V8" s="103"/>
    </row>
    <row r="9" spans="1:22" ht="13.9" customHeight="1" x14ac:dyDescent="0.2">
      <c r="A9" s="111"/>
      <c r="B9" s="112"/>
      <c r="C9" s="112"/>
      <c r="D9" s="112"/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9"/>
      <c r="P9" s="114"/>
      <c r="Q9" s="114"/>
      <c r="R9" s="115"/>
      <c r="S9" s="116"/>
    </row>
    <row r="10" spans="1:22" ht="13.9" customHeight="1" x14ac:dyDescent="0.2">
      <c r="A10" s="111"/>
      <c r="B10" s="112"/>
      <c r="C10" s="112"/>
      <c r="D10" s="112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2"/>
      <c r="P10" s="114"/>
      <c r="Q10" s="114"/>
      <c r="R10" s="115"/>
      <c r="S10" s="116"/>
    </row>
    <row r="11" spans="1:22" ht="13.9" customHeight="1" x14ac:dyDescent="0.2">
      <c r="A11" s="111"/>
      <c r="B11" s="112"/>
      <c r="C11" s="112"/>
      <c r="D11" s="112"/>
      <c r="E11" s="286" t="s">
        <v>87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14"/>
      <c r="Q11" s="114"/>
      <c r="R11" s="115"/>
      <c r="S11" s="116"/>
      <c r="U11" s="104"/>
    </row>
    <row r="12" spans="1:22" ht="13.9" customHeight="1" x14ac:dyDescent="0.2">
      <c r="A12" s="111"/>
      <c r="B12" s="112"/>
      <c r="C12" s="112"/>
      <c r="D12" s="112"/>
      <c r="E12" s="112"/>
      <c r="F12" s="113"/>
      <c r="G12" s="113"/>
      <c r="H12" s="112"/>
      <c r="I12" s="112"/>
      <c r="J12" s="113"/>
      <c r="K12" s="113"/>
      <c r="L12" s="113"/>
      <c r="M12" s="113"/>
      <c r="N12" s="112"/>
      <c r="O12" s="112"/>
      <c r="P12" s="114"/>
      <c r="Q12" s="114"/>
      <c r="R12" s="115"/>
      <c r="S12" s="116"/>
    </row>
    <row r="13" spans="1:22" ht="13.9" customHeight="1" x14ac:dyDescent="0.2">
      <c r="A13" s="111"/>
      <c r="B13" s="112"/>
      <c r="C13" s="112"/>
      <c r="D13" s="112"/>
      <c r="E13" s="112"/>
      <c r="F13" s="113"/>
      <c r="G13" s="113"/>
      <c r="H13" s="112"/>
      <c r="I13" s="112"/>
      <c r="J13" s="113"/>
      <c r="K13" s="113"/>
      <c r="L13" s="113"/>
      <c r="M13" s="113"/>
      <c r="N13" s="112"/>
      <c r="O13" s="112"/>
      <c r="P13" s="114"/>
      <c r="Q13" s="114"/>
      <c r="R13" s="115"/>
      <c r="S13" s="116"/>
    </row>
    <row r="14" spans="1:22" ht="13.9" customHeight="1" thickBot="1" x14ac:dyDescent="0.25">
      <c r="A14" s="117"/>
      <c r="B14" s="118"/>
      <c r="C14" s="118"/>
      <c r="D14" s="118"/>
      <c r="E14" s="118"/>
      <c r="F14" s="119"/>
      <c r="G14" s="119"/>
      <c r="H14" s="118"/>
      <c r="I14" s="118"/>
      <c r="J14" s="119"/>
      <c r="K14" s="119"/>
      <c r="L14" s="119"/>
      <c r="M14" s="119"/>
      <c r="N14" s="118"/>
      <c r="O14" s="118"/>
      <c r="P14" s="120"/>
      <c r="Q14" s="120"/>
      <c r="R14" s="121"/>
      <c r="S14" s="122"/>
    </row>
    <row r="15" spans="1:22" ht="13.9" customHeight="1" thickTop="1" x14ac:dyDescent="0.2">
      <c r="A15" s="125"/>
      <c r="B15" s="125"/>
      <c r="C15" s="125"/>
      <c r="D15" s="125"/>
      <c r="E15" s="125"/>
      <c r="F15" s="125"/>
      <c r="G15" s="125"/>
    </row>
    <row r="16" spans="1:22" ht="13.15" customHeight="1" x14ac:dyDescent="0.2">
      <c r="A16" s="27"/>
      <c r="B16" s="26"/>
      <c r="C16" s="26"/>
      <c r="D16" s="26"/>
      <c r="E16" s="26"/>
      <c r="F16" s="26"/>
      <c r="G16" s="26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"/>
    </row>
    <row r="17" spans="1:19" ht="16.149999999999999" customHeight="1" x14ac:dyDescent="0.2">
      <c r="A17" s="123" t="s">
        <v>18</v>
      </c>
      <c r="B17" s="124"/>
      <c r="C17" s="124"/>
      <c r="D17" s="124"/>
      <c r="E17" s="124"/>
      <c r="F17" s="124"/>
      <c r="G17" s="124"/>
      <c r="H17" s="280" t="s">
        <v>81</v>
      </c>
      <c r="I17" s="138"/>
      <c r="J17" s="138"/>
      <c r="K17" s="138"/>
      <c r="L17" s="138"/>
      <c r="M17" s="138"/>
      <c r="N17" s="138"/>
      <c r="O17" s="138"/>
      <c r="P17" s="138"/>
      <c r="Q17" s="138"/>
      <c r="R17" s="2"/>
      <c r="S17" s="7"/>
    </row>
    <row r="18" spans="1:19" ht="16.149999999999999" customHeight="1" x14ac:dyDescent="0.2">
      <c r="A18" s="20"/>
      <c r="B18" s="25"/>
      <c r="C18" s="21"/>
      <c r="D18" s="21"/>
      <c r="E18" s="21"/>
      <c r="F18" s="21"/>
      <c r="G18" s="2"/>
      <c r="H18" s="2"/>
      <c r="I18" s="2"/>
      <c r="J18" s="2"/>
      <c r="K18" s="2"/>
      <c r="L18" s="2"/>
      <c r="M18" s="21"/>
      <c r="N18" s="21"/>
      <c r="O18" s="21"/>
      <c r="P18" s="21"/>
      <c r="Q18" s="2"/>
      <c r="R18" s="2"/>
      <c r="S18" s="7"/>
    </row>
    <row r="19" spans="1:19" ht="16.149999999999999" customHeight="1" x14ac:dyDescent="0.2">
      <c r="A19" s="123" t="s">
        <v>4</v>
      </c>
      <c r="B19" s="124"/>
      <c r="C19" s="124"/>
      <c r="D19" s="124"/>
      <c r="E19" s="124"/>
      <c r="F19" s="124"/>
      <c r="G19" s="124"/>
      <c r="H19" s="281" t="s">
        <v>82</v>
      </c>
      <c r="I19" s="129"/>
      <c r="J19" s="129"/>
      <c r="K19" s="129"/>
      <c r="L19" s="129"/>
      <c r="M19" s="129"/>
      <c r="N19" s="129"/>
      <c r="O19" s="129"/>
      <c r="P19" s="129"/>
      <c r="Q19" s="139"/>
      <c r="R19" s="2"/>
      <c r="S19" s="7"/>
    </row>
    <row r="20" spans="1:19" ht="16.149999999999999" customHeight="1" x14ac:dyDescent="0.2">
      <c r="A20" s="22"/>
      <c r="B20" s="2"/>
      <c r="C20" s="2"/>
      <c r="D20" s="2"/>
      <c r="E20" s="2"/>
      <c r="F20" s="2"/>
      <c r="G20" s="2"/>
      <c r="H20" s="282" t="s">
        <v>83</v>
      </c>
      <c r="I20" s="126"/>
      <c r="J20" s="126"/>
      <c r="K20" s="126"/>
      <c r="L20" s="126"/>
      <c r="M20" s="126"/>
      <c r="N20" s="126"/>
      <c r="O20" s="126"/>
      <c r="P20" s="126"/>
      <c r="Q20" s="175"/>
      <c r="R20" s="2"/>
      <c r="S20" s="7"/>
    </row>
    <row r="21" spans="1:19" ht="16.149999999999999" customHeight="1" x14ac:dyDescent="0.2">
      <c r="A21" s="22"/>
      <c r="B21" s="2"/>
      <c r="C21" s="2"/>
      <c r="D21" s="2"/>
      <c r="E21" s="2"/>
      <c r="F21" s="2"/>
      <c r="G21" s="21"/>
      <c r="H21" s="283" t="s">
        <v>84</v>
      </c>
      <c r="I21" s="136"/>
      <c r="J21" s="136"/>
      <c r="K21" s="136"/>
      <c r="L21" s="136"/>
      <c r="M21" s="136"/>
      <c r="N21" s="136"/>
      <c r="O21" s="136"/>
      <c r="P21" s="136"/>
      <c r="Q21" s="137"/>
      <c r="R21" s="2"/>
      <c r="S21" s="7"/>
    </row>
    <row r="22" spans="1:19" ht="16.149999999999999" customHeight="1" x14ac:dyDescent="0.2">
      <c r="A22" s="22"/>
      <c r="B22" s="2"/>
      <c r="C22" s="2"/>
      <c r="D22" s="2"/>
      <c r="E22" s="2"/>
      <c r="F22" s="2"/>
      <c r="G22" s="21"/>
      <c r="H22" s="21"/>
      <c r="I22" s="21"/>
      <c r="J22" s="21"/>
      <c r="K22" s="21"/>
      <c r="L22" s="2"/>
      <c r="M22" s="2"/>
      <c r="N22" s="2"/>
      <c r="O22" s="2"/>
      <c r="P22" s="2"/>
      <c r="Q22" s="32"/>
      <c r="R22" s="33"/>
      <c r="S22" s="7"/>
    </row>
    <row r="23" spans="1:19" ht="16.149999999999999" customHeight="1" x14ac:dyDescent="0.2">
      <c r="A23" s="287" t="s">
        <v>88</v>
      </c>
      <c r="B23" s="154"/>
      <c r="C23" s="154"/>
      <c r="D23" s="154"/>
      <c r="E23" s="154"/>
      <c r="F23" s="154"/>
      <c r="G23" s="154"/>
      <c r="H23" s="288" t="s">
        <v>100</v>
      </c>
      <c r="I23" s="134"/>
      <c r="J23" s="135"/>
      <c r="K23" s="21"/>
      <c r="L23" s="2"/>
      <c r="M23" s="2"/>
      <c r="N23" s="2"/>
      <c r="O23" s="2"/>
      <c r="P23" s="2"/>
      <c r="Q23" s="32"/>
      <c r="R23" s="33"/>
      <c r="S23" s="7"/>
    </row>
    <row r="24" spans="1:19" ht="16.149999999999999" customHeight="1" x14ac:dyDescent="0.2">
      <c r="A24" s="22"/>
      <c r="B24" s="34"/>
      <c r="C24" s="34"/>
      <c r="D24" s="34"/>
      <c r="E24" s="34"/>
      <c r="F24" s="2"/>
      <c r="G24" s="21"/>
      <c r="H24" s="21"/>
      <c r="I24" s="21"/>
      <c r="J24" s="21"/>
      <c r="K24" s="21"/>
      <c r="L24" s="2"/>
      <c r="M24" s="2"/>
      <c r="N24" s="2"/>
      <c r="O24" s="2"/>
      <c r="P24" s="2"/>
      <c r="Q24" s="32"/>
      <c r="R24" s="33"/>
      <c r="S24" s="7"/>
    </row>
    <row r="25" spans="1:19" ht="16.149999999999999" customHeight="1" x14ac:dyDescent="0.2">
      <c r="A25" s="123" t="s">
        <v>37</v>
      </c>
      <c r="B25" s="124"/>
      <c r="C25" s="124"/>
      <c r="D25" s="124"/>
      <c r="E25" s="124"/>
      <c r="F25" s="124"/>
      <c r="G25" s="133"/>
      <c r="H25" s="288" t="s">
        <v>101</v>
      </c>
      <c r="I25" s="134"/>
      <c r="J25" s="135"/>
      <c r="K25" s="21"/>
      <c r="L25" s="2"/>
      <c r="M25" s="2"/>
      <c r="N25" s="2"/>
      <c r="O25" s="2"/>
      <c r="P25" s="2"/>
      <c r="Q25" s="32"/>
      <c r="R25" s="33"/>
      <c r="S25" s="7"/>
    </row>
    <row r="26" spans="1:19" ht="16.149999999999999" customHeight="1" x14ac:dyDescent="0.2">
      <c r="A26" s="22"/>
      <c r="B26" s="2"/>
      <c r="C26" s="2"/>
      <c r="D26" s="2"/>
      <c r="E26" s="2"/>
      <c r="F26" s="2"/>
      <c r="G26" s="23"/>
      <c r="H26" s="21"/>
      <c r="I26" s="21"/>
      <c r="J26" s="21"/>
      <c r="K26" s="21"/>
      <c r="L26" s="2"/>
      <c r="M26" s="2"/>
      <c r="N26" s="2"/>
      <c r="O26" s="2"/>
      <c r="P26" s="2"/>
      <c r="Q26" s="2"/>
      <c r="R26" s="2"/>
      <c r="S26" s="7"/>
    </row>
    <row r="27" spans="1:19" ht="16.899999999999999" customHeight="1" x14ac:dyDescent="0.2">
      <c r="A27" s="123" t="s">
        <v>44</v>
      </c>
      <c r="B27" s="124"/>
      <c r="C27" s="124"/>
      <c r="D27" s="124"/>
      <c r="E27" s="124"/>
      <c r="F27" s="124"/>
      <c r="G27" s="124"/>
      <c r="H27" s="289" t="s">
        <v>89</v>
      </c>
      <c r="I27" s="142"/>
      <c r="J27" s="143"/>
      <c r="K27" s="62"/>
      <c r="L27" s="62" t="s">
        <v>1</v>
      </c>
      <c r="M27" s="62"/>
      <c r="N27" s="72">
        <v>2024</v>
      </c>
      <c r="O27" s="62"/>
      <c r="P27" s="62"/>
      <c r="Q27" s="62"/>
      <c r="R27" s="2"/>
      <c r="S27" s="7"/>
    </row>
    <row r="28" spans="1:19" ht="16.899999999999999" customHeight="1" x14ac:dyDescent="0.2">
      <c r="A28" s="22"/>
      <c r="B28" s="2"/>
      <c r="C28" s="2"/>
      <c r="D28" s="2"/>
      <c r="E28" s="2"/>
      <c r="F28" s="2"/>
      <c r="G28" s="23"/>
      <c r="H28" s="21"/>
      <c r="I28" s="21"/>
      <c r="J28" s="21"/>
      <c r="K28" s="21"/>
      <c r="L28" s="2"/>
      <c r="M28" s="2"/>
      <c r="N28" s="2"/>
      <c r="O28" s="2"/>
      <c r="P28" s="2"/>
      <c r="Q28" s="2"/>
      <c r="R28" s="2"/>
      <c r="S28" s="7"/>
    </row>
    <row r="29" spans="1:19" ht="16.899999999999999" customHeight="1" x14ac:dyDescent="0.2">
      <c r="A29" s="127" t="s">
        <v>34</v>
      </c>
      <c r="B29" s="128"/>
      <c r="C29" s="128"/>
      <c r="D29" s="128"/>
      <c r="E29" s="128"/>
      <c r="F29" s="128"/>
      <c r="G29" s="128"/>
      <c r="H29" s="290" t="s">
        <v>90</v>
      </c>
      <c r="I29" s="141"/>
      <c r="J29" s="141"/>
      <c r="K29" s="141"/>
      <c r="L29" s="141"/>
      <c r="M29" s="141"/>
      <c r="N29" s="141"/>
      <c r="O29" s="141"/>
      <c r="P29" s="141"/>
      <c r="Q29" s="141"/>
      <c r="R29" s="36"/>
      <c r="S29" s="12"/>
    </row>
    <row r="30" spans="1:19" ht="16.899999999999999" customHeight="1" x14ac:dyDescent="0.2">
      <c r="A30" s="123" t="s">
        <v>5</v>
      </c>
      <c r="B30" s="124"/>
      <c r="C30" s="124"/>
      <c r="D30" s="124"/>
      <c r="E30" s="124"/>
      <c r="F30" s="124"/>
      <c r="G30" s="124"/>
      <c r="H30" s="291" t="s">
        <v>91</v>
      </c>
      <c r="I30" s="140"/>
      <c r="J30" s="140"/>
      <c r="K30" s="140"/>
      <c r="L30" s="140"/>
      <c r="M30" s="140"/>
      <c r="N30" s="140"/>
      <c r="O30" s="140"/>
      <c r="P30" s="140"/>
      <c r="Q30" s="140"/>
      <c r="R30" s="2"/>
      <c r="S30" s="7"/>
    </row>
    <row r="31" spans="1:19" ht="16.899999999999999" customHeight="1" x14ac:dyDescent="0.2">
      <c r="A31" s="123" t="s">
        <v>6</v>
      </c>
      <c r="B31" s="124"/>
      <c r="C31" s="124"/>
      <c r="D31" s="124"/>
      <c r="E31" s="124"/>
      <c r="F31" s="124"/>
      <c r="G31" s="124"/>
      <c r="H31" s="292"/>
      <c r="I31" s="130"/>
      <c r="J31" s="130"/>
      <c r="K31" s="130"/>
      <c r="L31" s="130"/>
      <c r="M31" s="130"/>
      <c r="N31" s="130"/>
      <c r="O31" s="130"/>
      <c r="P31" s="130"/>
      <c r="Q31" s="130"/>
      <c r="R31" s="2"/>
      <c r="S31" s="7"/>
    </row>
    <row r="32" spans="1:19" ht="16.899999999999999" customHeight="1" x14ac:dyDescent="0.2">
      <c r="A32" s="123" t="s">
        <v>7</v>
      </c>
      <c r="B32" s="124"/>
      <c r="C32" s="124"/>
      <c r="D32" s="124"/>
      <c r="E32" s="124"/>
      <c r="F32" s="124"/>
      <c r="G32" s="124"/>
      <c r="H32" s="291" t="s">
        <v>92</v>
      </c>
      <c r="I32" s="126"/>
      <c r="J32" s="126"/>
      <c r="K32" s="126"/>
      <c r="L32" s="126"/>
      <c r="M32" s="126"/>
      <c r="N32" s="126"/>
      <c r="O32" s="126"/>
      <c r="P32" s="126"/>
      <c r="Q32" s="126"/>
      <c r="R32" s="2"/>
      <c r="S32" s="7"/>
    </row>
    <row r="33" spans="1:19" ht="16.899999999999999" customHeight="1" x14ac:dyDescent="0.2">
      <c r="A33" s="22"/>
      <c r="B33" s="2"/>
      <c r="C33" s="2"/>
      <c r="D33" s="2"/>
      <c r="E33" s="2"/>
      <c r="F33" s="2"/>
      <c r="G33" s="2"/>
      <c r="H33" s="2"/>
      <c r="I33" s="23"/>
      <c r="J33" s="21"/>
      <c r="K33" s="21"/>
      <c r="L33" s="21"/>
      <c r="M33" s="21"/>
      <c r="N33" s="2"/>
      <c r="O33" s="2"/>
      <c r="P33" s="2"/>
      <c r="Q33" s="2"/>
      <c r="R33" s="2"/>
      <c r="S33" s="7"/>
    </row>
    <row r="34" spans="1:19" ht="16.899999999999999" customHeight="1" x14ac:dyDescent="0.2">
      <c r="A34" s="127" t="s">
        <v>35</v>
      </c>
      <c r="B34" s="128"/>
      <c r="C34" s="128"/>
      <c r="D34" s="128"/>
      <c r="E34" s="128"/>
      <c r="F34" s="128"/>
      <c r="G34" s="128"/>
      <c r="H34" s="293" t="s">
        <v>93</v>
      </c>
      <c r="I34" s="24"/>
      <c r="J34" s="35"/>
      <c r="K34" s="24"/>
      <c r="L34" s="24"/>
      <c r="M34" s="24"/>
      <c r="N34" s="24"/>
      <c r="O34" s="24"/>
      <c r="P34" s="24"/>
      <c r="Q34" s="24"/>
      <c r="R34" s="36"/>
      <c r="S34" s="12"/>
    </row>
    <row r="35" spans="1:19" ht="16.899999999999999" customHeight="1" x14ac:dyDescent="0.2">
      <c r="A35" s="131" t="s">
        <v>5</v>
      </c>
      <c r="B35" s="132"/>
      <c r="C35" s="132"/>
      <c r="D35" s="132"/>
      <c r="E35" s="132"/>
      <c r="F35" s="132"/>
      <c r="G35" s="132"/>
      <c r="H35" s="294" t="s">
        <v>94</v>
      </c>
      <c r="I35" s="129"/>
      <c r="J35" s="129"/>
      <c r="K35" s="129"/>
      <c r="L35" s="129"/>
      <c r="M35" s="129"/>
      <c r="N35" s="129"/>
      <c r="O35" s="129"/>
      <c r="P35" s="129"/>
      <c r="Q35" s="129"/>
      <c r="R35" s="31"/>
      <c r="S35" s="6"/>
    </row>
    <row r="36" spans="1:19" ht="16.899999999999999" customHeight="1" x14ac:dyDescent="0.2">
      <c r="A36" s="123" t="s">
        <v>6</v>
      </c>
      <c r="B36" s="124"/>
      <c r="C36" s="124"/>
      <c r="D36" s="124"/>
      <c r="E36" s="124"/>
      <c r="F36" s="124"/>
      <c r="G36" s="124"/>
      <c r="H36" s="292"/>
      <c r="I36" s="130"/>
      <c r="J36" s="130"/>
      <c r="K36" s="130"/>
      <c r="L36" s="130"/>
      <c r="M36" s="130"/>
      <c r="N36" s="130"/>
      <c r="O36" s="130"/>
      <c r="P36" s="130"/>
      <c r="Q36" s="130"/>
      <c r="R36" s="2"/>
      <c r="S36" s="7"/>
    </row>
    <row r="37" spans="1:19" ht="16.899999999999999" customHeight="1" x14ac:dyDescent="0.2">
      <c r="A37" s="123" t="s">
        <v>7</v>
      </c>
      <c r="B37" s="124"/>
      <c r="C37" s="124"/>
      <c r="D37" s="124"/>
      <c r="E37" s="124"/>
      <c r="F37" s="124"/>
      <c r="G37" s="124"/>
      <c r="H37" s="291" t="s">
        <v>95</v>
      </c>
      <c r="I37" s="126"/>
      <c r="J37" s="126"/>
      <c r="K37" s="126"/>
      <c r="L37" s="126"/>
      <c r="M37" s="126"/>
      <c r="N37" s="126"/>
      <c r="O37" s="126"/>
      <c r="P37" s="126"/>
      <c r="Q37" s="126"/>
      <c r="R37" s="2"/>
      <c r="S37" s="7"/>
    </row>
    <row r="38" spans="1:19" ht="13.15" customHeight="1" x14ac:dyDescent="0.2">
      <c r="A38" s="68"/>
      <c r="B38" s="4"/>
      <c r="C38" s="4"/>
      <c r="D38" s="4"/>
      <c r="E38" s="4"/>
      <c r="F38" s="4"/>
      <c r="G38" s="69"/>
      <c r="H38" s="70"/>
      <c r="I38" s="70"/>
      <c r="J38" s="70"/>
      <c r="K38" s="70"/>
      <c r="L38" s="4"/>
      <c r="M38" s="4"/>
      <c r="N38" s="4"/>
      <c r="O38" s="4"/>
      <c r="P38" s="4"/>
      <c r="Q38" s="4"/>
      <c r="R38" s="4"/>
      <c r="S38" s="8"/>
    </row>
  </sheetData>
  <mergeCells count="39">
    <mergeCell ref="A23:G23"/>
    <mergeCell ref="H23:J23"/>
    <mergeCell ref="E7:O10"/>
    <mergeCell ref="P3:Q3"/>
    <mergeCell ref="J1:O2"/>
    <mergeCell ref="D1:I2"/>
    <mergeCell ref="A1:C2"/>
    <mergeCell ref="E11:O11"/>
    <mergeCell ref="H20:Q20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W41"/>
  <sheetViews>
    <sheetView zoomScaleNormal="100" zoomScalePageLayoutView="7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3" x14ac:dyDescent="0.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3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2024</v>
      </c>
      <c r="S2" s="147"/>
    </row>
    <row r="3" spans="1:23" x14ac:dyDescent="0.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3" ht="13.15" customHeight="1" x14ac:dyDescent="0.2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3" ht="13.15" customHeight="1" x14ac:dyDescent="0.2">
      <c r="A5" s="14"/>
      <c r="B5" s="15"/>
      <c r="C5" s="19"/>
      <c r="D5" s="19"/>
      <c r="E5" s="19"/>
      <c r="F5" s="21"/>
      <c r="G5" s="21"/>
      <c r="H5" s="21"/>
      <c r="I5" s="21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23" ht="18.399999999999999" customHeight="1" x14ac:dyDescent="0.2">
      <c r="A6" s="19"/>
      <c r="B6" s="19"/>
      <c r="C6" s="19"/>
      <c r="D6" s="19"/>
      <c r="E6" s="19"/>
      <c r="F6" s="21"/>
      <c r="G6" s="37"/>
      <c r="H6" s="191" t="s">
        <v>42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2"/>
      <c r="U6" s="192"/>
      <c r="V6" s="192"/>
    </row>
    <row r="7" spans="1:23" ht="18.399999999999999" customHeight="1" x14ac:dyDescent="0.2">
      <c r="A7" s="43"/>
      <c r="B7" s="44"/>
      <c r="C7" s="44"/>
      <c r="D7" s="44"/>
      <c r="E7" s="44"/>
      <c r="F7" s="44"/>
      <c r="G7" s="44"/>
      <c r="H7" s="177" t="str">
        <f>Coordonnées!$H$27</f>
        <v>Budget</v>
      </c>
      <c r="I7" s="177"/>
      <c r="J7" s="177"/>
      <c r="K7" s="177" t="str">
        <f>Coordonnées!$H$27</f>
        <v>Budget</v>
      </c>
      <c r="L7" s="177"/>
      <c r="M7" s="177"/>
      <c r="N7" s="177" t="str">
        <f>Coordonnées!$H$27</f>
        <v>Budget</v>
      </c>
      <c r="O7" s="177"/>
      <c r="P7" s="177"/>
      <c r="Q7" s="177" t="str">
        <f>Coordonnées!$H$27</f>
        <v>Budget</v>
      </c>
      <c r="R7" s="177"/>
      <c r="S7" s="177"/>
      <c r="T7" s="177" t="str">
        <f>Coordonnées!$H$27</f>
        <v>Budget</v>
      </c>
      <c r="U7" s="177"/>
      <c r="V7" s="177"/>
    </row>
    <row r="8" spans="1:23" ht="18.399999999999999" customHeight="1" thickBot="1" x14ac:dyDescent="0.25">
      <c r="A8" s="176" t="s">
        <v>2</v>
      </c>
      <c r="B8" s="176"/>
      <c r="C8" s="176"/>
      <c r="D8" s="176"/>
      <c r="E8" s="176"/>
      <c r="F8" s="176"/>
      <c r="G8" s="176"/>
      <c r="H8" s="178">
        <f>K8-1</f>
        <v>2020</v>
      </c>
      <c r="I8" s="178"/>
      <c r="J8" s="178"/>
      <c r="K8" s="178">
        <f>N8-1</f>
        <v>2021</v>
      </c>
      <c r="L8" s="178"/>
      <c r="M8" s="178"/>
      <c r="N8" s="178">
        <f>Q8-1</f>
        <v>2022</v>
      </c>
      <c r="O8" s="178"/>
      <c r="P8" s="178"/>
      <c r="Q8" s="178">
        <f>T8-1</f>
        <v>2023</v>
      </c>
      <c r="R8" s="178"/>
      <c r="S8" s="178"/>
      <c r="T8" s="178">
        <f>R2</f>
        <v>2024</v>
      </c>
      <c r="U8" s="178"/>
      <c r="V8" s="178"/>
    </row>
    <row r="9" spans="1:23" ht="18.399999999999999" customHeight="1" thickBot="1" x14ac:dyDescent="0.25">
      <c r="A9" s="185" t="s">
        <v>67</v>
      </c>
      <c r="B9" s="186"/>
      <c r="C9" s="186"/>
      <c r="D9" s="186"/>
      <c r="E9" s="186"/>
      <c r="F9" s="186"/>
      <c r="G9" s="187"/>
      <c r="H9" s="179">
        <f>'Ordinaire GE'!H26-'Ordinaire GE'!H15</f>
        <v>19728.11999999918</v>
      </c>
      <c r="I9" s="180"/>
      <c r="J9" s="181"/>
      <c r="K9" s="179">
        <f>'Ordinaire GE'!K26-'Ordinaire GE'!K15</f>
        <v>48072.429999999702</v>
      </c>
      <c r="L9" s="180"/>
      <c r="M9" s="181"/>
      <c r="N9" s="179">
        <f>'Ordinaire GE'!N26-'Ordinaire GE'!N15</f>
        <v>2138533.320000004</v>
      </c>
      <c r="O9" s="180"/>
      <c r="P9" s="181"/>
      <c r="Q9" s="179">
        <f>'Ordinaire GE'!Q26-'Ordinaire GE'!Q15</f>
        <v>1215677.120000001</v>
      </c>
      <c r="R9" s="180"/>
      <c r="S9" s="181"/>
      <c r="T9" s="179">
        <f>'Ordinaire GE'!T26-'Ordinaire GE'!T15</f>
        <v>24181.670000001788</v>
      </c>
      <c r="U9" s="180"/>
      <c r="V9" s="181"/>
    </row>
    <row r="10" spans="1:23" ht="40.5" customHeight="1" thickBot="1" x14ac:dyDescent="0.25">
      <c r="A10" s="188" t="s">
        <v>75</v>
      </c>
      <c r="B10" s="189"/>
      <c r="C10" s="189"/>
      <c r="D10" s="189"/>
      <c r="E10" s="189"/>
      <c r="F10" s="189"/>
      <c r="G10" s="190"/>
      <c r="H10" s="182">
        <f>'Ordinaire GE'!H29-'Ordinaire GE'!H18</f>
        <v>1309755.5799999982</v>
      </c>
      <c r="I10" s="183"/>
      <c r="J10" s="184"/>
      <c r="K10" s="182">
        <f>'Ordinaire GE'!K29-'Ordinaire GE'!K18</f>
        <v>445795.91000000015</v>
      </c>
      <c r="L10" s="183"/>
      <c r="M10" s="184"/>
      <c r="N10" s="182">
        <f>'Ordinaire GE'!N29-'Ordinaire GE'!N18</f>
        <v>5808.8200000040233</v>
      </c>
      <c r="O10" s="183"/>
      <c r="P10" s="184"/>
      <c r="Q10" s="182">
        <f>'Ordinaire GE'!Q29-'Ordinaire GE'!Q18</f>
        <v>11967.010000005364</v>
      </c>
      <c r="R10" s="183"/>
      <c r="S10" s="184"/>
      <c r="T10" s="182">
        <f>'Ordinaire GE'!T29-'Ordinaire GE'!T18</f>
        <v>273437.62000000104</v>
      </c>
      <c r="U10" s="183"/>
      <c r="V10" s="184"/>
    </row>
    <row r="11" spans="1:23" ht="16.899999999999999" customHeight="1" x14ac:dyDescent="0.2">
      <c r="A11" s="56" t="s">
        <v>68</v>
      </c>
      <c r="B11" s="44"/>
      <c r="C11" s="44"/>
      <c r="D11" s="44"/>
      <c r="E11" s="44"/>
      <c r="F11" s="44"/>
      <c r="G11" s="44"/>
      <c r="H11" s="45"/>
      <c r="I11" s="45"/>
      <c r="J11" s="45"/>
      <c r="K11" s="45"/>
      <c r="L11" s="46"/>
      <c r="M11" s="46"/>
      <c r="N11" s="46"/>
      <c r="O11" s="46"/>
      <c r="P11" s="46"/>
      <c r="Q11" s="46"/>
      <c r="R11" s="47"/>
      <c r="S11" s="47"/>
    </row>
    <row r="12" spans="1:23" ht="16.899999999999999" customHeight="1" x14ac:dyDescent="0.2">
      <c r="A12" s="92"/>
      <c r="B12" s="92"/>
      <c r="C12" s="92"/>
      <c r="D12" s="92"/>
      <c r="E12" s="92"/>
      <c r="F12" s="85"/>
      <c r="G12" s="93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9"/>
      <c r="U12" s="99"/>
      <c r="V12" s="99"/>
      <c r="W12" s="94"/>
    </row>
    <row r="13" spans="1:23" ht="16.899999999999999" customHeight="1" x14ac:dyDescent="0.2">
      <c r="A13" s="46"/>
      <c r="B13" s="95"/>
      <c r="C13" s="95"/>
      <c r="D13" s="95"/>
      <c r="E13" s="95"/>
      <c r="F13" s="95"/>
      <c r="G13" s="9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4"/>
    </row>
    <row r="14" spans="1:23" ht="16.899999999999999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4"/>
    </row>
    <row r="15" spans="1:23" ht="16.899999999999999" customHeight="1" x14ac:dyDescent="0.2">
      <c r="A15" s="46"/>
      <c r="B15" s="46"/>
      <c r="C15" s="46"/>
      <c r="D15" s="46"/>
      <c r="E15" s="46"/>
      <c r="F15" s="46"/>
      <c r="G15" s="4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4"/>
    </row>
    <row r="16" spans="1:23" ht="25.15" customHeight="1" x14ac:dyDescent="0.2">
      <c r="A16" s="98"/>
      <c r="B16" s="98"/>
      <c r="C16" s="98"/>
      <c r="D16" s="98"/>
      <c r="E16" s="98"/>
      <c r="F16" s="98"/>
      <c r="G16" s="98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4"/>
    </row>
    <row r="17" spans="1:23" ht="16.899999999999999" customHeight="1" x14ac:dyDescent="0.2">
      <c r="A17" s="47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46"/>
      <c r="M17" s="46"/>
      <c r="N17" s="46"/>
      <c r="O17" s="46"/>
      <c r="P17" s="46"/>
      <c r="Q17" s="46"/>
      <c r="R17" s="47"/>
      <c r="S17" s="47"/>
      <c r="T17" s="94"/>
      <c r="U17" s="94"/>
      <c r="V17" s="94"/>
      <c r="W17" s="94"/>
    </row>
    <row r="18" spans="1:23" ht="16.899999999999999" customHeight="1" x14ac:dyDescent="0.2"/>
    <row r="19" spans="1:23" ht="16.899999999999999" customHeight="1" x14ac:dyDescent="0.2"/>
    <row r="20" spans="1:23" ht="16.899999999999999" customHeight="1" x14ac:dyDescent="0.2"/>
    <row r="21" spans="1:23" ht="16.899999999999999" customHeight="1" x14ac:dyDescent="0.2"/>
    <row r="22" spans="1:23" ht="16.899999999999999" customHeight="1" x14ac:dyDescent="0.2"/>
    <row r="23" spans="1:23" ht="16.899999999999999" customHeight="1" x14ac:dyDescent="0.2"/>
    <row r="24" spans="1:23" ht="16.899999999999999" customHeight="1" x14ac:dyDescent="0.2"/>
    <row r="25" spans="1:23" ht="16.899999999999999" customHeight="1" x14ac:dyDescent="0.2"/>
    <row r="26" spans="1:23" ht="16.899999999999999" customHeight="1" x14ac:dyDescent="0.2"/>
    <row r="27" spans="1:23" ht="16.899999999999999" customHeight="1" x14ac:dyDescent="0.2"/>
    <row r="28" spans="1:23" ht="16.899999999999999" customHeight="1" x14ac:dyDescent="0.2"/>
    <row r="29" spans="1:23" ht="16.899999999999999" customHeight="1" x14ac:dyDescent="0.2"/>
    <row r="30" spans="1:23" ht="16.899999999999999" customHeight="1" x14ac:dyDescent="0.2"/>
    <row r="31" spans="1:23" ht="16.899999999999999" customHeight="1" x14ac:dyDescent="0.2"/>
    <row r="32" spans="1:23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33">
    <mergeCell ref="P2:Q2"/>
    <mergeCell ref="R2:S2"/>
    <mergeCell ref="A1:C2"/>
    <mergeCell ref="D1:I2"/>
    <mergeCell ref="J1:O2"/>
    <mergeCell ref="P1:Q1"/>
    <mergeCell ref="R1:S1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V30"/>
  <sheetViews>
    <sheetView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2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2024</v>
      </c>
      <c r="S2" s="147"/>
    </row>
    <row r="3" spans="1:22" x14ac:dyDescent="0.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2" ht="13.15" customHeight="1" x14ac:dyDescent="0.2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 x14ac:dyDescent="0.2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 x14ac:dyDescent="0.2">
      <c r="A6" s="14"/>
      <c r="B6" s="19"/>
      <c r="C6" s="19"/>
      <c r="D6" s="19"/>
      <c r="E6" s="19"/>
      <c r="H6" s="193" t="s">
        <v>43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94"/>
      <c r="V6" s="194"/>
    </row>
    <row r="7" spans="1:22" ht="18.399999999999999" customHeight="1" x14ac:dyDescent="0.2">
      <c r="A7" s="42"/>
      <c r="B7" s="45"/>
      <c r="C7" s="44"/>
      <c r="D7" s="44"/>
      <c r="E7" s="44"/>
      <c r="F7" s="44"/>
      <c r="G7" s="44"/>
      <c r="H7" s="195" t="str">
        <f>Coordonnées!$H$27</f>
        <v>Budget</v>
      </c>
      <c r="I7" s="195"/>
      <c r="J7" s="195"/>
      <c r="K7" s="195" t="str">
        <f>Coordonnées!$H$27</f>
        <v>Budget</v>
      </c>
      <c r="L7" s="195"/>
      <c r="M7" s="195"/>
      <c r="N7" s="195" t="str">
        <f>Coordonnées!$H$27</f>
        <v>Budget</v>
      </c>
      <c r="O7" s="195"/>
      <c r="P7" s="195"/>
      <c r="Q7" s="195" t="str">
        <f>Coordonnées!$H$27</f>
        <v>Budget</v>
      </c>
      <c r="R7" s="195"/>
      <c r="S7" s="195"/>
      <c r="T7" s="195" t="str">
        <f>Coordonnées!$H$27</f>
        <v>Budget</v>
      </c>
      <c r="U7" s="195"/>
      <c r="V7" s="195"/>
    </row>
    <row r="8" spans="1:22" ht="18.399999999999999" customHeight="1" x14ac:dyDescent="0.2">
      <c r="A8" s="42"/>
      <c r="B8" s="48"/>
      <c r="C8" s="44"/>
      <c r="D8" s="44"/>
      <c r="E8" s="44"/>
      <c r="F8" s="44"/>
      <c r="G8" s="44"/>
      <c r="H8" s="295" t="s">
        <v>96</v>
      </c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7"/>
      <c r="U8" s="197"/>
      <c r="V8" s="198"/>
    </row>
    <row r="9" spans="1:22" ht="18.399999999999999" customHeight="1" x14ac:dyDescent="0.2">
      <c r="A9" s="199" t="s">
        <v>2</v>
      </c>
      <c r="B9" s="200"/>
      <c r="C9" s="199"/>
      <c r="D9" s="199"/>
      <c r="E9" s="199"/>
      <c r="F9" s="199"/>
      <c r="G9" s="199"/>
      <c r="H9" s="201">
        <f>K9-1</f>
        <v>2020</v>
      </c>
      <c r="I9" s="201"/>
      <c r="J9" s="201"/>
      <c r="K9" s="201">
        <f>N9-1</f>
        <v>2021</v>
      </c>
      <c r="L9" s="201"/>
      <c r="M9" s="201"/>
      <c r="N9" s="201">
        <f>Q9-1</f>
        <v>2022</v>
      </c>
      <c r="O9" s="201"/>
      <c r="P9" s="201"/>
      <c r="Q9" s="201">
        <f>T9-1</f>
        <v>2023</v>
      </c>
      <c r="R9" s="201"/>
      <c r="S9" s="201"/>
      <c r="T9" s="201">
        <f>R2</f>
        <v>2024</v>
      </c>
      <c r="U9" s="201"/>
      <c r="V9" s="201"/>
    </row>
    <row r="10" spans="1:22" ht="18.399999999999999" customHeight="1" x14ac:dyDescent="0.2">
      <c r="A10" s="202" t="s">
        <v>13</v>
      </c>
      <c r="B10" s="203"/>
      <c r="C10" s="203"/>
      <c r="D10" s="203"/>
      <c r="E10" s="203"/>
      <c r="F10" s="203"/>
      <c r="G10" s="203"/>
      <c r="H10" s="297">
        <v>6698732.0700000003</v>
      </c>
      <c r="I10" s="204">
        <v>5512664.2599999998</v>
      </c>
      <c r="J10" s="205">
        <v>5512664.2599999998</v>
      </c>
      <c r="K10" s="297">
        <v>7479753.9500000002</v>
      </c>
      <c r="L10" s="204">
        <v>5512664.2599999998</v>
      </c>
      <c r="M10" s="205">
        <v>5512664.2599999998</v>
      </c>
      <c r="N10" s="297">
        <v>8908522.6799999997</v>
      </c>
      <c r="O10" s="204">
        <v>5512664.2599999998</v>
      </c>
      <c r="P10" s="205">
        <v>5512664.2599999998</v>
      </c>
      <c r="Q10" s="297">
        <v>8998735.3900000006</v>
      </c>
      <c r="R10" s="204">
        <v>5512664.2599999998</v>
      </c>
      <c r="S10" s="205">
        <v>5512664.2599999998</v>
      </c>
      <c r="T10" s="297">
        <v>9676270.6400000006</v>
      </c>
      <c r="U10" s="204">
        <v>5512664.2599999998</v>
      </c>
      <c r="V10" s="205">
        <v>5512664.2599999998</v>
      </c>
    </row>
    <row r="11" spans="1:22" ht="18.399999999999999" customHeight="1" x14ac:dyDescent="0.2">
      <c r="A11" s="206" t="s">
        <v>14</v>
      </c>
      <c r="B11" s="207"/>
      <c r="C11" s="207"/>
      <c r="D11" s="207"/>
      <c r="E11" s="207"/>
      <c r="F11" s="207"/>
      <c r="G11" s="207"/>
      <c r="H11" s="298">
        <v>2599482.12</v>
      </c>
      <c r="I11" s="208">
        <v>2726342.74</v>
      </c>
      <c r="J11" s="209">
        <v>2726342.74</v>
      </c>
      <c r="K11" s="298">
        <v>2604427.37</v>
      </c>
      <c r="L11" s="208">
        <v>2726342.74</v>
      </c>
      <c r="M11" s="209">
        <v>2726342.74</v>
      </c>
      <c r="N11" s="298">
        <v>3421489.5</v>
      </c>
      <c r="O11" s="208">
        <v>2726342.74</v>
      </c>
      <c r="P11" s="209">
        <v>2726342.74</v>
      </c>
      <c r="Q11" s="298">
        <v>3236410.07</v>
      </c>
      <c r="R11" s="208">
        <v>2726342.74</v>
      </c>
      <c r="S11" s="209">
        <v>2726342.74</v>
      </c>
      <c r="T11" s="298">
        <v>3640777.24</v>
      </c>
      <c r="U11" s="208">
        <v>2726342.74</v>
      </c>
      <c r="V11" s="209">
        <v>2726342.74</v>
      </c>
    </row>
    <row r="12" spans="1:22" ht="18.399999999999999" customHeight="1" x14ac:dyDescent="0.2">
      <c r="A12" s="206" t="s">
        <v>15</v>
      </c>
      <c r="B12" s="207"/>
      <c r="C12" s="207"/>
      <c r="D12" s="207"/>
      <c r="E12" s="207"/>
      <c r="F12" s="207"/>
      <c r="G12" s="207"/>
      <c r="H12" s="298">
        <v>4860911.5199999996</v>
      </c>
      <c r="I12" s="208">
        <v>4264832.04</v>
      </c>
      <c r="J12" s="209">
        <v>4264832.04</v>
      </c>
      <c r="K12" s="298">
        <v>4690387.42</v>
      </c>
      <c r="L12" s="208">
        <v>4264832.04</v>
      </c>
      <c r="M12" s="209">
        <v>4264832.04</v>
      </c>
      <c r="N12" s="298">
        <v>5277940.8</v>
      </c>
      <c r="O12" s="208">
        <v>4264832.04</v>
      </c>
      <c r="P12" s="209">
        <v>4264832.04</v>
      </c>
      <c r="Q12" s="298">
        <v>5003548.47</v>
      </c>
      <c r="R12" s="208">
        <v>4264832.04</v>
      </c>
      <c r="S12" s="209">
        <v>4264832.04</v>
      </c>
      <c r="T12" s="298">
        <v>5655055.9100000001</v>
      </c>
      <c r="U12" s="208">
        <v>4264832.04</v>
      </c>
      <c r="V12" s="209">
        <v>4264832.04</v>
      </c>
    </row>
    <row r="13" spans="1:22" ht="18.399999999999999" customHeight="1" x14ac:dyDescent="0.2">
      <c r="A13" s="206" t="s">
        <v>16</v>
      </c>
      <c r="B13" s="207"/>
      <c r="C13" s="207"/>
      <c r="D13" s="207"/>
      <c r="E13" s="207"/>
      <c r="F13" s="207"/>
      <c r="G13" s="207"/>
      <c r="H13" s="298">
        <v>1438041.07</v>
      </c>
      <c r="I13" s="208">
        <v>41563.69</v>
      </c>
      <c r="J13" s="209">
        <v>41563.69</v>
      </c>
      <c r="K13" s="298">
        <v>1456655.63</v>
      </c>
      <c r="L13" s="208">
        <v>41563.69</v>
      </c>
      <c r="M13" s="209">
        <v>41563.69</v>
      </c>
      <c r="N13" s="298">
        <v>1399401.4</v>
      </c>
      <c r="O13" s="208">
        <v>41563.69</v>
      </c>
      <c r="P13" s="209">
        <v>41563.69</v>
      </c>
      <c r="Q13" s="298">
        <v>1447143.75</v>
      </c>
      <c r="R13" s="208">
        <v>41563.69</v>
      </c>
      <c r="S13" s="209">
        <v>41563.69</v>
      </c>
      <c r="T13" s="298">
        <v>1465713.42</v>
      </c>
      <c r="U13" s="208">
        <v>41563.69</v>
      </c>
      <c r="V13" s="209">
        <v>41563.69</v>
      </c>
    </row>
    <row r="14" spans="1:22" ht="18.399999999999999" customHeight="1" thickBot="1" x14ac:dyDescent="0.25">
      <c r="A14" s="210" t="s">
        <v>48</v>
      </c>
      <c r="B14" s="211"/>
      <c r="C14" s="211"/>
      <c r="D14" s="211"/>
      <c r="E14" s="211"/>
      <c r="F14" s="211"/>
      <c r="G14" s="211"/>
      <c r="H14" s="299">
        <v>780000</v>
      </c>
      <c r="I14" s="212">
        <v>0</v>
      </c>
      <c r="J14" s="213">
        <v>0</v>
      </c>
      <c r="K14" s="299">
        <v>375000</v>
      </c>
      <c r="L14" s="212">
        <v>0</v>
      </c>
      <c r="M14" s="213">
        <v>0</v>
      </c>
      <c r="N14" s="299">
        <v>0</v>
      </c>
      <c r="O14" s="212">
        <v>0</v>
      </c>
      <c r="P14" s="213">
        <v>0</v>
      </c>
      <c r="Q14" s="299">
        <v>0</v>
      </c>
      <c r="R14" s="212">
        <v>0</v>
      </c>
      <c r="S14" s="213">
        <v>0</v>
      </c>
      <c r="T14" s="299">
        <v>2517000</v>
      </c>
      <c r="U14" s="212">
        <v>0</v>
      </c>
      <c r="V14" s="213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14">
        <f>SUM(H10:H14)</f>
        <v>16377166.780000001</v>
      </c>
      <c r="I15" s="215"/>
      <c r="J15" s="216"/>
      <c r="K15" s="215">
        <f>SUM(K10:K14)</f>
        <v>16606224.370000001</v>
      </c>
      <c r="L15" s="215"/>
      <c r="M15" s="215"/>
      <c r="N15" s="214">
        <f>SUM(N10:N14)</f>
        <v>19007354.379999999</v>
      </c>
      <c r="O15" s="215"/>
      <c r="P15" s="216"/>
      <c r="Q15" s="215">
        <f>SUM(Q10:Q14)</f>
        <v>18685837.68</v>
      </c>
      <c r="R15" s="215"/>
      <c r="S15" s="216"/>
      <c r="T15" s="215">
        <f>SUM(T10:T14)</f>
        <v>22954817.210000001</v>
      </c>
      <c r="U15" s="215"/>
      <c r="V15" s="216"/>
    </row>
    <row r="16" spans="1:22" ht="18.399999999999999" customHeight="1" x14ac:dyDescent="0.2">
      <c r="A16" s="206" t="s">
        <v>30</v>
      </c>
      <c r="B16" s="207"/>
      <c r="C16" s="207"/>
      <c r="D16" s="207"/>
      <c r="E16" s="207"/>
      <c r="F16" s="207"/>
      <c r="G16" s="207"/>
      <c r="H16" s="300">
        <v>1074407.69</v>
      </c>
      <c r="I16" s="217">
        <v>1521059.02</v>
      </c>
      <c r="J16" s="218">
        <v>2351270.66</v>
      </c>
      <c r="K16" s="300">
        <v>376469.09</v>
      </c>
      <c r="L16" s="217">
        <v>1659060.83</v>
      </c>
      <c r="M16" s="218">
        <v>1521059.02</v>
      </c>
      <c r="N16" s="300">
        <v>206096.71</v>
      </c>
      <c r="O16" s="217">
        <v>2230351.92</v>
      </c>
      <c r="P16" s="218">
        <v>1659060.83</v>
      </c>
      <c r="Q16" s="300">
        <v>142242.4</v>
      </c>
      <c r="R16" s="217">
        <v>2351270.66</v>
      </c>
      <c r="S16" s="218">
        <v>2230351.92</v>
      </c>
      <c r="T16" s="300">
        <v>948802.95</v>
      </c>
      <c r="U16" s="217">
        <v>2351270.66</v>
      </c>
      <c r="V16" s="218">
        <v>2230351.92</v>
      </c>
    </row>
    <row r="17" spans="1:22" ht="18.399999999999999" customHeight="1" thickBot="1" x14ac:dyDescent="0.25">
      <c r="A17" s="210" t="s">
        <v>3</v>
      </c>
      <c r="B17" s="211"/>
      <c r="C17" s="211"/>
      <c r="D17" s="211"/>
      <c r="E17" s="211"/>
      <c r="F17" s="211"/>
      <c r="G17" s="211"/>
      <c r="H17" s="299">
        <v>772109.97</v>
      </c>
      <c r="I17" s="212">
        <v>1192323.53</v>
      </c>
      <c r="J17" s="213">
        <v>824300.6</v>
      </c>
      <c r="K17" s="299">
        <v>904662.52</v>
      </c>
      <c r="L17" s="212">
        <v>4295659.8600000003</v>
      </c>
      <c r="M17" s="213">
        <v>1192323.53</v>
      </c>
      <c r="N17" s="299">
        <v>3720435.82</v>
      </c>
      <c r="O17" s="212">
        <v>1045347.08</v>
      </c>
      <c r="P17" s="213">
        <v>4295659.8600000003</v>
      </c>
      <c r="Q17" s="299">
        <v>1150151.97</v>
      </c>
      <c r="R17" s="212">
        <v>824300.6</v>
      </c>
      <c r="S17" s="213">
        <v>1045347.08</v>
      </c>
      <c r="T17" s="299">
        <v>1447417.93</v>
      </c>
      <c r="U17" s="212">
        <v>824300.6</v>
      </c>
      <c r="V17" s="213">
        <v>1045347.08</v>
      </c>
    </row>
    <row r="18" spans="1:22" ht="18.399999999999999" customHeight="1" thickBot="1" x14ac:dyDescent="0.25">
      <c r="A18" s="222" t="s">
        <v>70</v>
      </c>
      <c r="B18" s="223"/>
      <c r="C18" s="223"/>
      <c r="D18" s="223"/>
      <c r="E18" s="223"/>
      <c r="F18" s="223"/>
      <c r="G18" s="223"/>
      <c r="H18" s="224">
        <f>SUM(H15:H17)</f>
        <v>18223684.440000001</v>
      </c>
      <c r="I18" s="225"/>
      <c r="J18" s="226"/>
      <c r="K18" s="225">
        <f>SUM(K15:K17)</f>
        <v>17887355.98</v>
      </c>
      <c r="L18" s="225"/>
      <c r="M18" s="225"/>
      <c r="N18" s="224">
        <f>SUM(N15:N17)</f>
        <v>22933886.91</v>
      </c>
      <c r="O18" s="225"/>
      <c r="P18" s="226"/>
      <c r="Q18" s="224">
        <f>SUM(Q15:Q17)</f>
        <v>19978232.049999997</v>
      </c>
      <c r="R18" s="225"/>
      <c r="S18" s="226"/>
      <c r="T18" s="224">
        <f>SUM(T15:T17)</f>
        <v>25351038.09</v>
      </c>
      <c r="U18" s="225"/>
      <c r="V18" s="226"/>
    </row>
    <row r="19" spans="1:22" s="76" customFormat="1" ht="28.15" customHeight="1" x14ac:dyDescent="0.2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 x14ac:dyDescent="0.2">
      <c r="A20" s="43"/>
      <c r="B20" s="44"/>
      <c r="C20" s="44"/>
      <c r="D20" s="44"/>
      <c r="E20" s="44"/>
      <c r="F20" s="44"/>
      <c r="G20" s="44"/>
      <c r="H20" s="296" t="s">
        <v>97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20"/>
      <c r="V20" s="221"/>
    </row>
    <row r="21" spans="1:22" ht="18.399999999999999" customHeight="1" x14ac:dyDescent="0.2">
      <c r="A21" s="199" t="s">
        <v>2</v>
      </c>
      <c r="B21" s="199"/>
      <c r="C21" s="199"/>
      <c r="D21" s="199"/>
      <c r="E21" s="199"/>
      <c r="F21" s="199"/>
      <c r="G21" s="199"/>
      <c r="H21" s="201">
        <f>K21-1</f>
        <v>2020</v>
      </c>
      <c r="I21" s="201"/>
      <c r="J21" s="201"/>
      <c r="K21" s="201">
        <f>N21-1</f>
        <v>2021</v>
      </c>
      <c r="L21" s="201"/>
      <c r="M21" s="201"/>
      <c r="N21" s="201">
        <f>Q21-1</f>
        <v>2022</v>
      </c>
      <c r="O21" s="201"/>
      <c r="P21" s="201"/>
      <c r="Q21" s="201">
        <f>T21-1</f>
        <v>2023</v>
      </c>
      <c r="R21" s="201"/>
      <c r="S21" s="201"/>
      <c r="T21" s="201">
        <f>R2</f>
        <v>2024</v>
      </c>
      <c r="U21" s="201"/>
      <c r="V21" s="201"/>
    </row>
    <row r="22" spans="1:22" ht="18.399999999999999" customHeight="1" x14ac:dyDescent="0.2">
      <c r="A22" s="206" t="s">
        <v>17</v>
      </c>
      <c r="B22" s="207"/>
      <c r="C22" s="207"/>
      <c r="D22" s="207"/>
      <c r="E22" s="207"/>
      <c r="F22" s="207"/>
      <c r="G22" s="227"/>
      <c r="H22" s="297">
        <v>465039</v>
      </c>
      <c r="I22" s="204">
        <v>373432.17</v>
      </c>
      <c r="J22" s="205">
        <v>697745.74</v>
      </c>
      <c r="K22" s="297">
        <v>401550.42</v>
      </c>
      <c r="L22" s="204">
        <v>373432.17</v>
      </c>
      <c r="M22" s="205">
        <v>697745.74</v>
      </c>
      <c r="N22" s="297">
        <v>376945.19</v>
      </c>
      <c r="O22" s="204">
        <v>373432.17</v>
      </c>
      <c r="P22" s="205">
        <v>697745.74</v>
      </c>
      <c r="Q22" s="297">
        <v>461178.6</v>
      </c>
      <c r="R22" s="204">
        <v>373432.17</v>
      </c>
      <c r="S22" s="205">
        <v>697745.74</v>
      </c>
      <c r="T22" s="297">
        <v>482208.01</v>
      </c>
      <c r="U22" s="204">
        <v>373432.17</v>
      </c>
      <c r="V22" s="205">
        <v>697745.74</v>
      </c>
    </row>
    <row r="23" spans="1:22" ht="18.399999999999999" customHeight="1" x14ac:dyDescent="0.2">
      <c r="A23" s="206" t="s">
        <v>15</v>
      </c>
      <c r="B23" s="207"/>
      <c r="C23" s="207"/>
      <c r="D23" s="207"/>
      <c r="E23" s="207"/>
      <c r="F23" s="207"/>
      <c r="G23" s="227"/>
      <c r="H23" s="298">
        <v>15315427.02</v>
      </c>
      <c r="I23" s="208">
        <v>12728583.199999999</v>
      </c>
      <c r="J23" s="209">
        <v>13240574.68</v>
      </c>
      <c r="K23" s="298">
        <v>15725417.970000001</v>
      </c>
      <c r="L23" s="208">
        <v>12728583.199999999</v>
      </c>
      <c r="M23" s="209">
        <v>13240574.68</v>
      </c>
      <c r="N23" s="298">
        <v>17540183.850000001</v>
      </c>
      <c r="O23" s="208">
        <v>12728583.199999999</v>
      </c>
      <c r="P23" s="209">
        <v>13240574.68</v>
      </c>
      <c r="Q23" s="298">
        <v>18864854.68</v>
      </c>
      <c r="R23" s="208">
        <v>12728583.199999999</v>
      </c>
      <c r="S23" s="209">
        <v>13240574.68</v>
      </c>
      <c r="T23" s="298">
        <v>18457229.039999999</v>
      </c>
      <c r="U23" s="208">
        <v>12728583.199999999</v>
      </c>
      <c r="V23" s="209">
        <v>13240574.68</v>
      </c>
    </row>
    <row r="24" spans="1:22" ht="18.399999999999999" customHeight="1" x14ac:dyDescent="0.2">
      <c r="A24" s="206" t="s">
        <v>16</v>
      </c>
      <c r="B24" s="207"/>
      <c r="C24" s="207"/>
      <c r="D24" s="207"/>
      <c r="E24" s="207"/>
      <c r="F24" s="207"/>
      <c r="G24" s="227"/>
      <c r="H24" s="298">
        <v>229428.88</v>
      </c>
      <c r="I24" s="208">
        <v>548784.99</v>
      </c>
      <c r="J24" s="209">
        <v>408005.67</v>
      </c>
      <c r="K24" s="298">
        <v>165328.41</v>
      </c>
      <c r="L24" s="208">
        <v>548784.99</v>
      </c>
      <c r="M24" s="209">
        <v>408005.67</v>
      </c>
      <c r="N24" s="298">
        <v>165295.73000000001</v>
      </c>
      <c r="O24" s="208">
        <v>548784.99</v>
      </c>
      <c r="P24" s="209">
        <v>408005.67</v>
      </c>
      <c r="Q24" s="298">
        <v>300481.52</v>
      </c>
      <c r="R24" s="208">
        <v>548784.99</v>
      </c>
      <c r="S24" s="209">
        <v>408005.67</v>
      </c>
      <c r="T24" s="298">
        <v>601095.16</v>
      </c>
      <c r="U24" s="208">
        <v>548784.99</v>
      </c>
      <c r="V24" s="209">
        <v>408005.67</v>
      </c>
    </row>
    <row r="25" spans="1:22" ht="18.399999999999999" customHeight="1" thickBot="1" x14ac:dyDescent="0.25">
      <c r="A25" s="210" t="s">
        <v>3</v>
      </c>
      <c r="B25" s="211"/>
      <c r="C25" s="211"/>
      <c r="D25" s="211"/>
      <c r="E25" s="211"/>
      <c r="F25" s="211"/>
      <c r="G25" s="228"/>
      <c r="H25" s="299">
        <v>387000</v>
      </c>
      <c r="I25" s="212">
        <v>0</v>
      </c>
      <c r="J25" s="213">
        <v>0</v>
      </c>
      <c r="K25" s="299">
        <v>362000</v>
      </c>
      <c r="L25" s="212">
        <v>0</v>
      </c>
      <c r="M25" s="213">
        <v>0</v>
      </c>
      <c r="N25" s="299">
        <v>3063462.93</v>
      </c>
      <c r="O25" s="212">
        <v>0</v>
      </c>
      <c r="P25" s="213">
        <v>0</v>
      </c>
      <c r="Q25" s="299">
        <v>275000</v>
      </c>
      <c r="R25" s="212">
        <v>0</v>
      </c>
      <c r="S25" s="213">
        <v>0</v>
      </c>
      <c r="T25" s="299">
        <v>3438466.67</v>
      </c>
      <c r="U25" s="212">
        <v>0</v>
      </c>
      <c r="V25" s="213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14">
        <f>SUM(H22:H25)</f>
        <v>16396894.9</v>
      </c>
      <c r="I26" s="215"/>
      <c r="J26" s="215"/>
      <c r="K26" s="214">
        <f>SUM(K22:K25)</f>
        <v>16654296.800000001</v>
      </c>
      <c r="L26" s="215"/>
      <c r="M26" s="216"/>
      <c r="N26" s="215">
        <f>SUM(N22:N25)</f>
        <v>21145887.700000003</v>
      </c>
      <c r="O26" s="215"/>
      <c r="P26" s="215"/>
      <c r="Q26" s="214">
        <f>SUM(Q22:Q25)</f>
        <v>19901514.800000001</v>
      </c>
      <c r="R26" s="215"/>
      <c r="S26" s="216"/>
      <c r="T26" s="214">
        <f>SUM(T22:T25)</f>
        <v>22978998.880000003</v>
      </c>
      <c r="U26" s="215"/>
      <c r="V26" s="216"/>
    </row>
    <row r="27" spans="1:22" ht="18.399999999999999" customHeight="1" x14ac:dyDescent="0.2">
      <c r="A27" s="206" t="s">
        <v>30</v>
      </c>
      <c r="B27" s="207"/>
      <c r="C27" s="207"/>
      <c r="D27" s="207"/>
      <c r="E27" s="207"/>
      <c r="F27" s="207"/>
      <c r="G27" s="227"/>
      <c r="H27" s="300">
        <v>3136545.12</v>
      </c>
      <c r="I27" s="217">
        <v>6001218.2883333303</v>
      </c>
      <c r="J27" s="218">
        <v>5811470.0833333302</v>
      </c>
      <c r="K27" s="300">
        <v>1678855.09</v>
      </c>
      <c r="L27" s="217">
        <v>6001218.2883333303</v>
      </c>
      <c r="M27" s="218">
        <v>5811470.0833333302</v>
      </c>
      <c r="N27" s="300">
        <v>1793808.03</v>
      </c>
      <c r="O27" s="217">
        <v>6001218.2883333303</v>
      </c>
      <c r="P27" s="218">
        <v>5811470.0833333302</v>
      </c>
      <c r="Q27" s="300">
        <v>88684.26</v>
      </c>
      <c r="R27" s="217">
        <v>6001218.2883333303</v>
      </c>
      <c r="S27" s="218">
        <v>5811470.0833333302</v>
      </c>
      <c r="T27" s="300">
        <v>2645476.83</v>
      </c>
      <c r="U27" s="217">
        <v>6001218.2883333303</v>
      </c>
      <c r="V27" s="218">
        <v>5811470.0833333302</v>
      </c>
    </row>
    <row r="28" spans="1:22" ht="18.399999999999999" customHeight="1" thickBot="1" x14ac:dyDescent="0.25">
      <c r="A28" s="210" t="s">
        <v>3</v>
      </c>
      <c r="B28" s="211"/>
      <c r="C28" s="211"/>
      <c r="D28" s="211"/>
      <c r="E28" s="211"/>
      <c r="F28" s="211"/>
      <c r="G28" s="228"/>
      <c r="H28" s="299">
        <v>0</v>
      </c>
      <c r="I28" s="212">
        <v>0</v>
      </c>
      <c r="J28" s="213">
        <v>0</v>
      </c>
      <c r="K28" s="299">
        <v>0</v>
      </c>
      <c r="L28" s="212">
        <v>0</v>
      </c>
      <c r="M28" s="213">
        <v>0</v>
      </c>
      <c r="N28" s="299">
        <v>0</v>
      </c>
      <c r="O28" s="212">
        <v>0</v>
      </c>
      <c r="P28" s="213">
        <v>0</v>
      </c>
      <c r="Q28" s="299">
        <v>0</v>
      </c>
      <c r="R28" s="212">
        <v>0</v>
      </c>
      <c r="S28" s="213">
        <v>0</v>
      </c>
      <c r="T28" s="299">
        <v>0</v>
      </c>
      <c r="U28" s="212">
        <v>0</v>
      </c>
      <c r="V28" s="213">
        <v>0</v>
      </c>
    </row>
    <row r="29" spans="1:22" ht="18.399999999999999" customHeight="1" thickBot="1" x14ac:dyDescent="0.25">
      <c r="A29" s="222" t="s">
        <v>70</v>
      </c>
      <c r="B29" s="223"/>
      <c r="C29" s="223"/>
      <c r="D29" s="223"/>
      <c r="E29" s="223"/>
      <c r="F29" s="223"/>
      <c r="G29" s="229"/>
      <c r="H29" s="224">
        <f>SUM(H26:H28)</f>
        <v>19533440.02</v>
      </c>
      <c r="I29" s="225"/>
      <c r="J29" s="225"/>
      <c r="K29" s="224">
        <f>SUM(K26:K28)</f>
        <v>18333151.890000001</v>
      </c>
      <c r="L29" s="225"/>
      <c r="M29" s="226"/>
      <c r="N29" s="225">
        <f>SUM(N26:N28)</f>
        <v>22939695.730000004</v>
      </c>
      <c r="O29" s="225"/>
      <c r="P29" s="225"/>
      <c r="Q29" s="224">
        <f>SUM(Q26:Q28)</f>
        <v>19990199.060000002</v>
      </c>
      <c r="R29" s="225"/>
      <c r="S29" s="226"/>
      <c r="T29" s="224">
        <f>SUM(T26:T28)</f>
        <v>25624475.710000001</v>
      </c>
      <c r="U29" s="225"/>
      <c r="V29" s="226"/>
    </row>
    <row r="30" spans="1:22" ht="16.899999999999999" customHeight="1" x14ac:dyDescent="0.2">
      <c r="A30" s="56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V31"/>
  <sheetViews>
    <sheetView topLeftCell="A16"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2" x14ac:dyDescent="0.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2024</v>
      </c>
      <c r="S2" s="147"/>
    </row>
    <row r="3" spans="1:22" x14ac:dyDescent="0.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2" ht="13.15" customHeight="1" x14ac:dyDescent="0.2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 x14ac:dyDescent="0.2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 x14ac:dyDescent="0.2">
      <c r="A6" s="14"/>
      <c r="B6" s="19"/>
      <c r="C6" s="19"/>
      <c r="D6" s="19"/>
      <c r="E6" s="19"/>
      <c r="H6" s="193" t="s">
        <v>45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94"/>
      <c r="V6" s="194"/>
    </row>
    <row r="7" spans="1:22" ht="18.399999999999999" customHeight="1" x14ac:dyDescent="0.2">
      <c r="A7" s="42"/>
      <c r="B7" s="45"/>
      <c r="C7" s="44"/>
      <c r="D7" s="44"/>
      <c r="E7" s="44"/>
      <c r="F7" s="44"/>
      <c r="G7" s="44"/>
      <c r="H7" s="195" t="str">
        <f>Coordonnées!$H$27</f>
        <v>Budget</v>
      </c>
      <c r="I7" s="195"/>
      <c r="J7" s="195"/>
      <c r="K7" s="195" t="str">
        <f>Coordonnées!$H$27</f>
        <v>Budget</v>
      </c>
      <c r="L7" s="195"/>
      <c r="M7" s="195"/>
      <c r="N7" s="195" t="str">
        <f>Coordonnées!$H$27</f>
        <v>Budget</v>
      </c>
      <c r="O7" s="195"/>
      <c r="P7" s="195"/>
      <c r="Q7" s="195" t="str">
        <f>Coordonnées!$H$27</f>
        <v>Budget</v>
      </c>
      <c r="R7" s="195"/>
      <c r="S7" s="195"/>
      <c r="T7" s="195" t="str">
        <f>Coordonnées!$H$27</f>
        <v>Budget</v>
      </c>
      <c r="U7" s="195"/>
      <c r="V7" s="195"/>
    </row>
    <row r="8" spans="1:22" ht="18.399999999999999" customHeight="1" x14ac:dyDescent="0.2">
      <c r="A8" s="42"/>
      <c r="B8" s="48"/>
      <c r="C8" s="44"/>
      <c r="D8" s="44"/>
      <c r="E8" s="44"/>
      <c r="F8" s="44"/>
      <c r="G8" s="44"/>
      <c r="H8" s="295" t="s">
        <v>98</v>
      </c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7"/>
      <c r="U8" s="197"/>
      <c r="V8" s="198"/>
    </row>
    <row r="9" spans="1:22" ht="18.399999999999999" customHeight="1" x14ac:dyDescent="0.2">
      <c r="A9" s="199" t="s">
        <v>2</v>
      </c>
      <c r="B9" s="200"/>
      <c r="C9" s="199"/>
      <c r="D9" s="199"/>
      <c r="E9" s="199"/>
      <c r="F9" s="199"/>
      <c r="G9" s="199"/>
      <c r="H9" s="201">
        <f>K9-1</f>
        <v>2020</v>
      </c>
      <c r="I9" s="201"/>
      <c r="J9" s="201"/>
      <c r="K9" s="201">
        <f>N9-1</f>
        <v>2021</v>
      </c>
      <c r="L9" s="201"/>
      <c r="M9" s="201"/>
      <c r="N9" s="201">
        <f>Q9-1</f>
        <v>2022</v>
      </c>
      <c r="O9" s="201"/>
      <c r="P9" s="201"/>
      <c r="Q9" s="201">
        <f>T9-1</f>
        <v>2023</v>
      </c>
      <c r="R9" s="201"/>
      <c r="S9" s="201"/>
      <c r="T9" s="201">
        <f>R2</f>
        <v>2024</v>
      </c>
      <c r="U9" s="201"/>
      <c r="V9" s="201"/>
    </row>
    <row r="10" spans="1:22" ht="18.399999999999999" customHeight="1" x14ac:dyDescent="0.2">
      <c r="A10" s="202" t="s">
        <v>15</v>
      </c>
      <c r="B10" s="203"/>
      <c r="C10" s="203"/>
      <c r="D10" s="203"/>
      <c r="E10" s="203"/>
      <c r="F10" s="203"/>
      <c r="G10" s="203"/>
      <c r="H10" s="297">
        <v>796421.05</v>
      </c>
      <c r="I10" s="204">
        <v>5512664.2599999998</v>
      </c>
      <c r="J10" s="205">
        <v>5512664.2599999998</v>
      </c>
      <c r="K10" s="297">
        <v>97937.56</v>
      </c>
      <c r="L10" s="204">
        <v>5512664.2599999998</v>
      </c>
      <c r="M10" s="205">
        <v>5512664.2599999998</v>
      </c>
      <c r="N10" s="297">
        <v>90707.56</v>
      </c>
      <c r="O10" s="204">
        <v>5512664.2599999998</v>
      </c>
      <c r="P10" s="205">
        <v>5512664.2599999998</v>
      </c>
      <c r="Q10" s="297">
        <v>263209.68</v>
      </c>
      <c r="R10" s="204">
        <v>5512664.2599999998</v>
      </c>
      <c r="S10" s="205">
        <v>5512664.2599999998</v>
      </c>
      <c r="T10" s="297">
        <v>328741.90999999997</v>
      </c>
      <c r="U10" s="204">
        <v>5512664.2599999998</v>
      </c>
      <c r="V10" s="205">
        <v>5512664.2599999998</v>
      </c>
    </row>
    <row r="11" spans="1:22" ht="18.399999999999999" customHeight="1" x14ac:dyDescent="0.2">
      <c r="A11" s="206" t="s">
        <v>46</v>
      </c>
      <c r="B11" s="207"/>
      <c r="C11" s="207"/>
      <c r="D11" s="207"/>
      <c r="E11" s="207"/>
      <c r="F11" s="207"/>
      <c r="G11" s="207"/>
      <c r="H11" s="298">
        <v>2520204.1800000002</v>
      </c>
      <c r="I11" s="208">
        <v>2726342.74</v>
      </c>
      <c r="J11" s="209">
        <v>2726342.74</v>
      </c>
      <c r="K11" s="298">
        <v>5271684.4000000004</v>
      </c>
      <c r="L11" s="208">
        <v>2726342.74</v>
      </c>
      <c r="M11" s="209">
        <v>2726342.74</v>
      </c>
      <c r="N11" s="298">
        <v>16563456.42</v>
      </c>
      <c r="O11" s="208">
        <v>2726342.74</v>
      </c>
      <c r="P11" s="209">
        <v>2726342.74</v>
      </c>
      <c r="Q11" s="298">
        <v>20197988.129999999</v>
      </c>
      <c r="R11" s="208">
        <v>2726342.74</v>
      </c>
      <c r="S11" s="209">
        <v>2726342.74</v>
      </c>
      <c r="T11" s="298">
        <v>30470003.649999999</v>
      </c>
      <c r="U11" s="208">
        <v>2726342.74</v>
      </c>
      <c r="V11" s="209">
        <v>2726342.74</v>
      </c>
    </row>
    <row r="12" spans="1:22" ht="18.399999999999999" customHeight="1" x14ac:dyDescent="0.2">
      <c r="A12" s="206" t="s">
        <v>16</v>
      </c>
      <c r="B12" s="207"/>
      <c r="C12" s="207"/>
      <c r="D12" s="207"/>
      <c r="E12" s="207"/>
      <c r="F12" s="207"/>
      <c r="G12" s="207"/>
      <c r="H12" s="298">
        <v>541774.15</v>
      </c>
      <c r="I12" s="208">
        <v>4264832.04</v>
      </c>
      <c r="J12" s="209">
        <v>4264832.04</v>
      </c>
      <c r="K12" s="298">
        <v>299202.03000000003</v>
      </c>
      <c r="L12" s="208">
        <v>4264832.04</v>
      </c>
      <c r="M12" s="209">
        <v>4264832.04</v>
      </c>
      <c r="N12" s="298">
        <v>263010.28000000003</v>
      </c>
      <c r="O12" s="208">
        <v>4264832.04</v>
      </c>
      <c r="P12" s="209">
        <v>4264832.04</v>
      </c>
      <c r="Q12" s="298">
        <v>5974.33</v>
      </c>
      <c r="R12" s="208">
        <v>4264832.04</v>
      </c>
      <c r="S12" s="209">
        <v>4264832.04</v>
      </c>
      <c r="T12" s="298">
        <v>432149.86</v>
      </c>
      <c r="U12" s="208">
        <v>4264832.04</v>
      </c>
      <c r="V12" s="209">
        <v>4264832.04</v>
      </c>
    </row>
    <row r="13" spans="1:22" ht="18.399999999999999" customHeight="1" x14ac:dyDescent="0.2">
      <c r="A13" s="206" t="s">
        <v>3</v>
      </c>
      <c r="B13" s="207"/>
      <c r="C13" s="207"/>
      <c r="D13" s="207"/>
      <c r="E13" s="207"/>
      <c r="F13" s="207"/>
      <c r="G13" s="207"/>
      <c r="H13" s="298">
        <v>0</v>
      </c>
      <c r="I13" s="208">
        <v>41563.69</v>
      </c>
      <c r="J13" s="209">
        <v>41563.69</v>
      </c>
      <c r="K13" s="298">
        <v>0</v>
      </c>
      <c r="L13" s="208">
        <v>41563.69</v>
      </c>
      <c r="M13" s="209">
        <v>41563.69</v>
      </c>
      <c r="N13" s="298">
        <v>0</v>
      </c>
      <c r="O13" s="208">
        <v>41563.69</v>
      </c>
      <c r="P13" s="209">
        <v>41563.69</v>
      </c>
      <c r="Q13" s="298">
        <v>0</v>
      </c>
      <c r="R13" s="208">
        <v>41563.69</v>
      </c>
      <c r="S13" s="209">
        <v>41563.69</v>
      </c>
      <c r="T13" s="298">
        <v>0</v>
      </c>
      <c r="U13" s="208">
        <v>41563.69</v>
      </c>
      <c r="V13" s="209">
        <v>41563.69</v>
      </c>
    </row>
    <row r="14" spans="1:22" ht="18.399999999999999" customHeight="1" thickBot="1" x14ac:dyDescent="0.25">
      <c r="A14" s="210"/>
      <c r="B14" s="211"/>
      <c r="C14" s="211"/>
      <c r="D14" s="211"/>
      <c r="E14" s="211"/>
      <c r="F14" s="211"/>
      <c r="G14" s="211"/>
      <c r="H14" s="299">
        <v>0</v>
      </c>
      <c r="I14" s="212">
        <v>0</v>
      </c>
      <c r="J14" s="213">
        <v>0</v>
      </c>
      <c r="K14" s="299">
        <v>0</v>
      </c>
      <c r="L14" s="212">
        <v>0</v>
      </c>
      <c r="M14" s="213">
        <v>0</v>
      </c>
      <c r="N14" s="299">
        <v>0</v>
      </c>
      <c r="O14" s="212">
        <v>0</v>
      </c>
      <c r="P14" s="213">
        <v>0</v>
      </c>
      <c r="Q14" s="299">
        <v>0</v>
      </c>
      <c r="R14" s="212">
        <v>0</v>
      </c>
      <c r="S14" s="213">
        <v>0</v>
      </c>
      <c r="T14" s="299">
        <v>0</v>
      </c>
      <c r="U14" s="212">
        <v>0</v>
      </c>
      <c r="V14" s="213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14">
        <f>SUM(H10:H14)</f>
        <v>3858399.3800000004</v>
      </c>
      <c r="I15" s="215"/>
      <c r="J15" s="216"/>
      <c r="K15" s="215">
        <f>SUM(K10:K14)</f>
        <v>5668823.9900000002</v>
      </c>
      <c r="L15" s="215"/>
      <c r="M15" s="215"/>
      <c r="N15" s="214">
        <f>SUM(N10:N14)</f>
        <v>16917174.260000002</v>
      </c>
      <c r="O15" s="215"/>
      <c r="P15" s="216"/>
      <c r="Q15" s="215">
        <f>SUM(Q10:Q14)</f>
        <v>20467172.139999997</v>
      </c>
      <c r="R15" s="215"/>
      <c r="S15" s="216"/>
      <c r="T15" s="215">
        <f>SUM(T10:T14)</f>
        <v>31230895.419999998</v>
      </c>
      <c r="U15" s="215"/>
      <c r="V15" s="216"/>
    </row>
    <row r="16" spans="1:22" ht="18.399999999999999" customHeight="1" x14ac:dyDescent="0.2">
      <c r="A16" s="206" t="s">
        <v>30</v>
      </c>
      <c r="B16" s="207"/>
      <c r="C16" s="207"/>
      <c r="D16" s="207"/>
      <c r="E16" s="207"/>
      <c r="F16" s="207"/>
      <c r="G16" s="207"/>
      <c r="H16" s="300">
        <v>130814.76</v>
      </c>
      <c r="I16" s="217">
        <v>1521059.02</v>
      </c>
      <c r="J16" s="218">
        <v>2351270.66</v>
      </c>
      <c r="K16" s="300">
        <v>492819.56</v>
      </c>
      <c r="L16" s="217">
        <v>1659060.83</v>
      </c>
      <c r="M16" s="218">
        <v>1521059.02</v>
      </c>
      <c r="N16" s="300">
        <v>688487.5</v>
      </c>
      <c r="O16" s="217">
        <v>2230351.92</v>
      </c>
      <c r="P16" s="218">
        <v>1659060.83</v>
      </c>
      <c r="Q16" s="300">
        <v>3228762.17</v>
      </c>
      <c r="R16" s="217">
        <v>2351270.66</v>
      </c>
      <c r="S16" s="218">
        <v>2230351.92</v>
      </c>
      <c r="T16" s="300">
        <v>5082148.96</v>
      </c>
      <c r="U16" s="217">
        <v>2351270.66</v>
      </c>
      <c r="V16" s="218">
        <v>2230351.92</v>
      </c>
    </row>
    <row r="17" spans="1:22" ht="18.399999999999999" customHeight="1" thickBot="1" x14ac:dyDescent="0.25">
      <c r="A17" s="210" t="s">
        <v>3</v>
      </c>
      <c r="B17" s="211"/>
      <c r="C17" s="211"/>
      <c r="D17" s="211"/>
      <c r="E17" s="211"/>
      <c r="F17" s="211"/>
      <c r="G17" s="211"/>
      <c r="H17" s="299">
        <v>260800.84</v>
      </c>
      <c r="I17" s="212">
        <v>1192323.53</v>
      </c>
      <c r="J17" s="213">
        <v>824300.6</v>
      </c>
      <c r="K17" s="299">
        <v>65137.48</v>
      </c>
      <c r="L17" s="212">
        <v>4295659.8600000003</v>
      </c>
      <c r="M17" s="213">
        <v>1192323.53</v>
      </c>
      <c r="N17" s="299">
        <v>1703567.39</v>
      </c>
      <c r="O17" s="212">
        <v>1045347.08</v>
      </c>
      <c r="P17" s="213">
        <v>4295659.8600000003</v>
      </c>
      <c r="Q17" s="299">
        <v>1376689.96</v>
      </c>
      <c r="R17" s="212">
        <v>824300.6</v>
      </c>
      <c r="S17" s="213">
        <v>1045347.08</v>
      </c>
      <c r="T17" s="299">
        <v>238229.18</v>
      </c>
      <c r="U17" s="212">
        <v>824300.6</v>
      </c>
      <c r="V17" s="213">
        <v>1045347.08</v>
      </c>
    </row>
    <row r="18" spans="1:22" ht="18.399999999999999" customHeight="1" thickBot="1" x14ac:dyDescent="0.25">
      <c r="A18" s="222" t="s">
        <v>70</v>
      </c>
      <c r="B18" s="223"/>
      <c r="C18" s="223"/>
      <c r="D18" s="223"/>
      <c r="E18" s="223"/>
      <c r="F18" s="223"/>
      <c r="G18" s="223"/>
      <c r="H18" s="224">
        <f>SUM(H15:H17)</f>
        <v>4250014.9800000004</v>
      </c>
      <c r="I18" s="225"/>
      <c r="J18" s="226"/>
      <c r="K18" s="225">
        <f>SUM(K15:K17)</f>
        <v>6226781.0300000003</v>
      </c>
      <c r="L18" s="225"/>
      <c r="M18" s="225"/>
      <c r="N18" s="224">
        <f>SUM(N15:N17)</f>
        <v>19309229.150000002</v>
      </c>
      <c r="O18" s="225"/>
      <c r="P18" s="226"/>
      <c r="Q18" s="224">
        <f>SUM(Q15:Q17)</f>
        <v>25072624.269999996</v>
      </c>
      <c r="R18" s="225"/>
      <c r="S18" s="226"/>
      <c r="T18" s="224">
        <f>SUM(T15:T17)</f>
        <v>36551273.559999995</v>
      </c>
      <c r="U18" s="225"/>
      <c r="V18" s="226"/>
    </row>
    <row r="19" spans="1:22" s="76" customFormat="1" ht="28.15" customHeight="1" x14ac:dyDescent="0.2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 x14ac:dyDescent="0.2">
      <c r="A20" s="43"/>
      <c r="B20" s="44"/>
      <c r="C20" s="44"/>
      <c r="D20" s="44"/>
      <c r="E20" s="44"/>
      <c r="F20" s="44"/>
      <c r="G20" s="44"/>
      <c r="H20" s="296" t="s">
        <v>99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20"/>
      <c r="V20" s="221"/>
    </row>
    <row r="21" spans="1:22" ht="18.399999999999999" customHeight="1" x14ac:dyDescent="0.2">
      <c r="A21" s="199" t="s">
        <v>2</v>
      </c>
      <c r="B21" s="199"/>
      <c r="C21" s="199"/>
      <c r="D21" s="199"/>
      <c r="E21" s="199"/>
      <c r="F21" s="199"/>
      <c r="G21" s="199"/>
      <c r="H21" s="201">
        <f>K21-1</f>
        <v>2020</v>
      </c>
      <c r="I21" s="201"/>
      <c r="J21" s="201"/>
      <c r="K21" s="201">
        <f>N21-1</f>
        <v>2021</v>
      </c>
      <c r="L21" s="201"/>
      <c r="M21" s="201"/>
      <c r="N21" s="201">
        <f>Q21-1</f>
        <v>2022</v>
      </c>
      <c r="O21" s="201"/>
      <c r="P21" s="201"/>
      <c r="Q21" s="201">
        <f>T21-1</f>
        <v>2023</v>
      </c>
      <c r="R21" s="201"/>
      <c r="S21" s="201"/>
      <c r="T21" s="201">
        <f>R2</f>
        <v>2024</v>
      </c>
      <c r="U21" s="201"/>
      <c r="V21" s="201"/>
    </row>
    <row r="22" spans="1:22" ht="18.399999999999999" customHeight="1" x14ac:dyDescent="0.2">
      <c r="A22" s="202" t="s">
        <v>15</v>
      </c>
      <c r="B22" s="203"/>
      <c r="C22" s="203"/>
      <c r="D22" s="203"/>
      <c r="E22" s="203"/>
      <c r="F22" s="203"/>
      <c r="G22" s="203"/>
      <c r="H22" s="297">
        <v>95220</v>
      </c>
      <c r="I22" s="204">
        <v>373432.17</v>
      </c>
      <c r="J22" s="205">
        <v>697745.74</v>
      </c>
      <c r="K22" s="297">
        <v>172720.99</v>
      </c>
      <c r="L22" s="204">
        <v>365967.42</v>
      </c>
      <c r="M22" s="205">
        <v>373432.17</v>
      </c>
      <c r="N22" s="297">
        <v>4176936.29</v>
      </c>
      <c r="O22" s="204">
        <v>414709.37</v>
      </c>
      <c r="P22" s="205">
        <v>365967.42</v>
      </c>
      <c r="Q22" s="297">
        <v>3415858.24</v>
      </c>
      <c r="R22" s="204">
        <v>697745.74</v>
      </c>
      <c r="S22" s="205">
        <v>414709.37</v>
      </c>
      <c r="T22" s="297">
        <v>3615231.26</v>
      </c>
      <c r="U22" s="204">
        <v>557211.56000000006</v>
      </c>
      <c r="V22" s="205">
        <v>577850.16</v>
      </c>
    </row>
    <row r="23" spans="1:22" ht="18.399999999999999" customHeight="1" x14ac:dyDescent="0.2">
      <c r="A23" s="206" t="s">
        <v>46</v>
      </c>
      <c r="B23" s="207"/>
      <c r="C23" s="207"/>
      <c r="D23" s="207"/>
      <c r="E23" s="207"/>
      <c r="F23" s="207"/>
      <c r="G23" s="207"/>
      <c r="H23" s="298">
        <v>0</v>
      </c>
      <c r="I23" s="208">
        <v>12728583.199999999</v>
      </c>
      <c r="J23" s="209">
        <v>13240574.68</v>
      </c>
      <c r="K23" s="298">
        <v>0</v>
      </c>
      <c r="L23" s="208">
        <v>12120371.99</v>
      </c>
      <c r="M23" s="209">
        <v>12728583.199999999</v>
      </c>
      <c r="N23" s="298">
        <v>550000</v>
      </c>
      <c r="O23" s="208">
        <v>12941517.73</v>
      </c>
      <c r="P23" s="209">
        <v>12120371.99</v>
      </c>
      <c r="Q23" s="298">
        <v>500000</v>
      </c>
      <c r="R23" s="208">
        <v>13240574.68</v>
      </c>
      <c r="S23" s="209">
        <v>12941517.73</v>
      </c>
      <c r="T23" s="298">
        <v>0</v>
      </c>
      <c r="U23" s="208">
        <v>13289626.9983333</v>
      </c>
      <c r="V23" s="209">
        <v>13396094.2633333</v>
      </c>
    </row>
    <row r="24" spans="1:22" ht="18.399999999999999" customHeight="1" x14ac:dyDescent="0.2">
      <c r="A24" s="206" t="s">
        <v>16</v>
      </c>
      <c r="B24" s="207"/>
      <c r="C24" s="207"/>
      <c r="D24" s="207"/>
      <c r="E24" s="207"/>
      <c r="F24" s="207"/>
      <c r="G24" s="207"/>
      <c r="H24" s="298">
        <v>2954100.95</v>
      </c>
      <c r="I24" s="208">
        <v>548784.99</v>
      </c>
      <c r="J24" s="209">
        <v>408005.67</v>
      </c>
      <c r="K24" s="298">
        <v>4619257.99</v>
      </c>
      <c r="L24" s="208">
        <v>536819.05000000005</v>
      </c>
      <c r="M24" s="209">
        <v>548784.99</v>
      </c>
      <c r="N24" s="298">
        <v>9144371.0500000007</v>
      </c>
      <c r="O24" s="208">
        <v>344975.81</v>
      </c>
      <c r="P24" s="209">
        <v>536819.05000000005</v>
      </c>
      <c r="Q24" s="298">
        <v>15394960.17</v>
      </c>
      <c r="R24" s="208">
        <v>408005.67</v>
      </c>
      <c r="S24" s="209">
        <v>344975.81</v>
      </c>
      <c r="T24" s="298">
        <v>20950383.449999999</v>
      </c>
      <c r="U24" s="208">
        <v>128208.38666666699</v>
      </c>
      <c r="V24" s="209">
        <v>26303.796666666702</v>
      </c>
    </row>
    <row r="25" spans="1:22" ht="18.399999999999999" customHeight="1" thickBot="1" x14ac:dyDescent="0.25">
      <c r="A25" s="206" t="s">
        <v>3</v>
      </c>
      <c r="B25" s="207"/>
      <c r="C25" s="207"/>
      <c r="D25" s="207"/>
      <c r="E25" s="207"/>
      <c r="F25" s="207"/>
      <c r="G25" s="207"/>
      <c r="H25" s="299">
        <v>0</v>
      </c>
      <c r="I25" s="212">
        <v>0</v>
      </c>
      <c r="J25" s="213">
        <v>0</v>
      </c>
      <c r="K25" s="299">
        <v>0</v>
      </c>
      <c r="L25" s="212">
        <v>0</v>
      </c>
      <c r="M25" s="213">
        <v>0</v>
      </c>
      <c r="N25" s="299">
        <v>0</v>
      </c>
      <c r="O25" s="212">
        <v>0</v>
      </c>
      <c r="P25" s="213">
        <v>0</v>
      </c>
      <c r="Q25" s="299">
        <v>0</v>
      </c>
      <c r="R25" s="212">
        <v>0</v>
      </c>
      <c r="S25" s="213">
        <v>0</v>
      </c>
      <c r="T25" s="299">
        <v>0</v>
      </c>
      <c r="U25" s="212">
        <v>0</v>
      </c>
      <c r="V25" s="213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14">
        <f>SUM(H22:H25)</f>
        <v>3049320.95</v>
      </c>
      <c r="I26" s="215"/>
      <c r="J26" s="215"/>
      <c r="K26" s="214">
        <f>SUM(K22:K25)</f>
        <v>4791978.9800000004</v>
      </c>
      <c r="L26" s="215"/>
      <c r="M26" s="216"/>
      <c r="N26" s="215">
        <f>SUM(N22:N25)</f>
        <v>13871307.34</v>
      </c>
      <c r="O26" s="215"/>
      <c r="P26" s="215"/>
      <c r="Q26" s="214">
        <f>SUM(Q22:Q25)</f>
        <v>19310818.41</v>
      </c>
      <c r="R26" s="215"/>
      <c r="S26" s="216"/>
      <c r="T26" s="214">
        <f>SUM(T22:T25)</f>
        <v>24565614.710000001</v>
      </c>
      <c r="U26" s="215"/>
      <c r="V26" s="216"/>
    </row>
    <row r="27" spans="1:22" ht="18.399999999999999" customHeight="1" x14ac:dyDescent="0.2">
      <c r="A27" s="206" t="s">
        <v>30</v>
      </c>
      <c r="B27" s="207"/>
      <c r="C27" s="207"/>
      <c r="D27" s="207"/>
      <c r="E27" s="207"/>
      <c r="F27" s="207"/>
      <c r="G27" s="227"/>
      <c r="H27" s="300">
        <v>0</v>
      </c>
      <c r="I27" s="217"/>
      <c r="J27" s="218"/>
      <c r="K27" s="300">
        <v>4500</v>
      </c>
      <c r="L27" s="217">
        <v>10122961.629999999</v>
      </c>
      <c r="M27" s="218">
        <v>6628334.5600000005</v>
      </c>
      <c r="N27" s="300">
        <v>0</v>
      </c>
      <c r="O27" s="217">
        <v>6248838.1500000004</v>
      </c>
      <c r="P27" s="218">
        <v>10122961.629999999</v>
      </c>
      <c r="Q27" s="300">
        <v>0</v>
      </c>
      <c r="R27" s="217">
        <v>6834216</v>
      </c>
      <c r="S27" s="218">
        <v>6248838.1500000004</v>
      </c>
      <c r="T27" s="300">
        <v>0</v>
      </c>
      <c r="U27" s="217">
        <v>6001218.2883333303</v>
      </c>
      <c r="V27" s="218">
        <v>5811470.0833333302</v>
      </c>
    </row>
    <row r="28" spans="1:22" ht="18.399999999999999" customHeight="1" thickBot="1" x14ac:dyDescent="0.25">
      <c r="A28" s="210" t="s">
        <v>3</v>
      </c>
      <c r="B28" s="211"/>
      <c r="C28" s="211"/>
      <c r="D28" s="211"/>
      <c r="E28" s="211"/>
      <c r="F28" s="211"/>
      <c r="G28" s="228"/>
      <c r="H28" s="299">
        <v>1200694.03</v>
      </c>
      <c r="I28" s="212">
        <v>0</v>
      </c>
      <c r="J28" s="213">
        <v>0</v>
      </c>
      <c r="K28" s="299">
        <v>1430302.05</v>
      </c>
      <c r="L28" s="212">
        <v>0</v>
      </c>
      <c r="M28" s="213">
        <v>0</v>
      </c>
      <c r="N28" s="299">
        <v>5437921.8099999996</v>
      </c>
      <c r="O28" s="212">
        <v>0</v>
      </c>
      <c r="P28" s="213">
        <v>0</v>
      </c>
      <c r="Q28" s="299">
        <v>5761805.8600000003</v>
      </c>
      <c r="R28" s="212">
        <v>0</v>
      </c>
      <c r="S28" s="213">
        <v>0</v>
      </c>
      <c r="T28" s="299">
        <v>11985658.85</v>
      </c>
      <c r="U28" s="212">
        <v>0</v>
      </c>
      <c r="V28" s="213">
        <v>0</v>
      </c>
    </row>
    <row r="29" spans="1:22" ht="18.399999999999999" customHeight="1" thickBot="1" x14ac:dyDescent="0.25">
      <c r="A29" s="222" t="s">
        <v>70</v>
      </c>
      <c r="B29" s="223"/>
      <c r="C29" s="223"/>
      <c r="D29" s="223"/>
      <c r="E29" s="223"/>
      <c r="F29" s="223"/>
      <c r="G29" s="229"/>
      <c r="H29" s="224">
        <f>SUM(H26:H28)</f>
        <v>4250014.9800000004</v>
      </c>
      <c r="I29" s="225"/>
      <c r="J29" s="225"/>
      <c r="K29" s="224">
        <f>SUM(K26:K28)</f>
        <v>6226781.0300000003</v>
      </c>
      <c r="L29" s="225"/>
      <c r="M29" s="226"/>
      <c r="N29" s="225">
        <f>SUM(N26:N28)</f>
        <v>19309229.149999999</v>
      </c>
      <c r="O29" s="225"/>
      <c r="P29" s="225"/>
      <c r="Q29" s="224">
        <f>SUM(Q26:Q28)</f>
        <v>25072624.27</v>
      </c>
      <c r="R29" s="225"/>
      <c r="S29" s="226"/>
      <c r="T29" s="224">
        <f>SUM(T26:T28)</f>
        <v>36551273.560000002</v>
      </c>
      <c r="U29" s="225"/>
      <c r="V29" s="226"/>
    </row>
    <row r="30" spans="1:22" ht="16.899999999999999" customHeight="1" x14ac:dyDescent="0.2">
      <c r="A30" s="43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 x14ac:dyDescent="0.2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2024</v>
      </c>
    </row>
    <row r="3" spans="1:10" s="76" customFormat="1" ht="27" customHeight="1" x14ac:dyDescent="0.2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 x14ac:dyDescent="0.2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 x14ac:dyDescent="0.2">
      <c r="A5" s="15"/>
      <c r="E5" s="239" t="s">
        <v>71</v>
      </c>
      <c r="F5" s="240"/>
      <c r="G5" s="240"/>
      <c r="H5" s="240"/>
      <c r="I5" s="240"/>
    </row>
    <row r="6" spans="1:10" ht="17.649999999999999" customHeight="1" x14ac:dyDescent="0.2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 x14ac:dyDescent="0.2">
      <c r="A7" s="15"/>
      <c r="E7" s="67">
        <f>F7-1</f>
        <v>2020</v>
      </c>
      <c r="F7" s="67">
        <f>G7-1</f>
        <v>2021</v>
      </c>
      <c r="G7" s="67">
        <f>H7-1</f>
        <v>2022</v>
      </c>
      <c r="H7" s="67">
        <f>I7-1</f>
        <v>2023</v>
      </c>
      <c r="I7" s="67">
        <f>J2</f>
        <v>2024</v>
      </c>
    </row>
    <row r="8" spans="1:10" ht="30" customHeight="1" x14ac:dyDescent="0.2">
      <c r="A8" s="241" t="s">
        <v>36</v>
      </c>
      <c r="B8" s="242"/>
      <c r="C8" s="242"/>
      <c r="D8" s="243"/>
      <c r="E8" s="301">
        <v>1144193.1200000001</v>
      </c>
      <c r="F8" s="301">
        <v>1474083.72</v>
      </c>
      <c r="G8" s="301">
        <v>3917253.43</v>
      </c>
      <c r="H8" s="301">
        <v>1398017.17</v>
      </c>
      <c r="I8" s="301">
        <v>3324697.7</v>
      </c>
    </row>
    <row r="9" spans="1:10" ht="30" customHeight="1" x14ac:dyDescent="0.2">
      <c r="A9" s="230" t="s">
        <v>19</v>
      </c>
      <c r="B9" s="231"/>
      <c r="C9" s="231"/>
      <c r="D9" s="232"/>
      <c r="E9" s="301">
        <v>4461037.93</v>
      </c>
      <c r="F9" s="301">
        <v>4322378.87</v>
      </c>
      <c r="G9" s="301">
        <v>6375872.5199999996</v>
      </c>
      <c r="H9" s="301">
        <v>5847812.1600000001</v>
      </c>
      <c r="I9" s="301">
        <v>6132899.4500000002</v>
      </c>
    </row>
    <row r="10" spans="1:10" ht="30" customHeight="1" x14ac:dyDescent="0.2">
      <c r="A10" s="230" t="s">
        <v>20</v>
      </c>
      <c r="B10" s="231"/>
      <c r="C10" s="231"/>
      <c r="D10" s="232"/>
      <c r="E10" s="301">
        <v>2233862.7599999998</v>
      </c>
      <c r="F10" s="301">
        <v>2160521.4700000002</v>
      </c>
      <c r="G10" s="301">
        <v>2153703.25</v>
      </c>
      <c r="H10" s="301">
        <v>2276318.69</v>
      </c>
      <c r="I10" s="301">
        <v>2632004.35</v>
      </c>
    </row>
    <row r="11" spans="1:10" ht="30" customHeight="1" x14ac:dyDescent="0.2">
      <c r="A11" s="230" t="s">
        <v>21</v>
      </c>
      <c r="B11" s="231"/>
      <c r="C11" s="231"/>
      <c r="D11" s="232"/>
      <c r="E11" s="301">
        <v>1583635.76</v>
      </c>
      <c r="F11" s="301">
        <v>1581390.86</v>
      </c>
      <c r="G11" s="301">
        <v>1605053.93</v>
      </c>
      <c r="H11" s="301">
        <v>1418344.09</v>
      </c>
      <c r="I11" s="301">
        <v>1573755.62</v>
      </c>
    </row>
    <row r="12" spans="1:10" ht="30" customHeight="1" x14ac:dyDescent="0.2">
      <c r="A12" s="230" t="s">
        <v>29</v>
      </c>
      <c r="B12" s="231"/>
      <c r="C12" s="231"/>
      <c r="D12" s="232"/>
      <c r="E12" s="301">
        <v>296455.27</v>
      </c>
      <c r="F12" s="301">
        <v>185800.84</v>
      </c>
      <c r="G12" s="301">
        <v>276876.73</v>
      </c>
      <c r="H12" s="301">
        <v>190858.32</v>
      </c>
      <c r="I12" s="301">
        <v>245277.56</v>
      </c>
    </row>
    <row r="13" spans="1:10" ht="30" customHeight="1" x14ac:dyDescent="0.2">
      <c r="A13" s="230" t="s">
        <v>22</v>
      </c>
      <c r="B13" s="231"/>
      <c r="C13" s="231"/>
      <c r="D13" s="232"/>
      <c r="E13" s="301">
        <v>21986</v>
      </c>
      <c r="F13" s="301">
        <v>10410.59</v>
      </c>
      <c r="G13" s="301">
        <v>19343.46</v>
      </c>
      <c r="H13" s="301">
        <v>46819.72</v>
      </c>
      <c r="I13" s="301">
        <v>54155.08</v>
      </c>
    </row>
    <row r="14" spans="1:10" ht="30" customHeight="1" x14ac:dyDescent="0.2">
      <c r="A14" s="230" t="s">
        <v>23</v>
      </c>
      <c r="B14" s="231"/>
      <c r="C14" s="231"/>
      <c r="D14" s="232"/>
      <c r="E14" s="301">
        <v>1148463.71</v>
      </c>
      <c r="F14" s="301">
        <v>1232317.45</v>
      </c>
      <c r="G14" s="301">
        <v>1332759.6399999999</v>
      </c>
      <c r="H14" s="301">
        <v>1402347.4</v>
      </c>
      <c r="I14" s="301">
        <v>1486113.88</v>
      </c>
    </row>
    <row r="15" spans="1:10" ht="30" customHeight="1" x14ac:dyDescent="0.2">
      <c r="A15" s="230" t="s">
        <v>24</v>
      </c>
      <c r="B15" s="231"/>
      <c r="C15" s="231"/>
      <c r="D15" s="232"/>
      <c r="E15" s="301">
        <v>1446653.89</v>
      </c>
      <c r="F15" s="301">
        <v>1575939.59</v>
      </c>
      <c r="G15" s="301">
        <v>1698210.27</v>
      </c>
      <c r="H15" s="301">
        <v>1886334.79</v>
      </c>
      <c r="I15" s="301">
        <v>1998258.6</v>
      </c>
    </row>
    <row r="16" spans="1:10" ht="30" customHeight="1" x14ac:dyDescent="0.2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 x14ac:dyDescent="0.2">
      <c r="A17" s="230" t="s">
        <v>32</v>
      </c>
      <c r="B17" s="231"/>
      <c r="C17" s="231"/>
      <c r="D17" s="232"/>
      <c r="E17" s="301">
        <v>128932.39</v>
      </c>
      <c r="F17" s="301">
        <v>106677.75</v>
      </c>
      <c r="G17" s="301">
        <v>101211.88</v>
      </c>
      <c r="H17" s="301">
        <v>93776.3</v>
      </c>
      <c r="I17" s="301">
        <v>85365.1</v>
      </c>
    </row>
    <row r="18" spans="1:9" ht="30" customHeight="1" x14ac:dyDescent="0.2">
      <c r="A18" s="230" t="s">
        <v>25</v>
      </c>
      <c r="B18" s="231"/>
      <c r="C18" s="231"/>
      <c r="D18" s="232"/>
      <c r="E18" s="301">
        <v>2547215.63</v>
      </c>
      <c r="F18" s="301">
        <v>2565014.5099999998</v>
      </c>
      <c r="G18" s="301">
        <v>2603456.79</v>
      </c>
      <c r="H18" s="301">
        <v>2669911.06</v>
      </c>
      <c r="I18" s="301">
        <v>4014830.37</v>
      </c>
    </row>
    <row r="19" spans="1:9" ht="30" customHeight="1" x14ac:dyDescent="0.2">
      <c r="A19" s="233" t="s">
        <v>26</v>
      </c>
      <c r="B19" s="234"/>
      <c r="C19" s="234"/>
      <c r="D19" s="235"/>
      <c r="E19" s="301">
        <v>1502238.87</v>
      </c>
      <c r="F19" s="301">
        <v>1638015.4</v>
      </c>
      <c r="G19" s="301">
        <v>1725281.22</v>
      </c>
      <c r="H19" s="301">
        <v>1715508.44</v>
      </c>
      <c r="I19" s="301">
        <v>1919220.77</v>
      </c>
    </row>
    <row r="20" spans="1:9" ht="30" customHeight="1" x14ac:dyDescent="0.2">
      <c r="A20" s="230" t="s">
        <v>27</v>
      </c>
      <c r="B20" s="231"/>
      <c r="C20" s="231"/>
      <c r="D20" s="232"/>
      <c r="E20" s="301">
        <v>267931.69</v>
      </c>
      <c r="F20" s="301">
        <v>273929.21999999997</v>
      </c>
      <c r="G20" s="301">
        <v>391837.5</v>
      </c>
      <c r="H20" s="301">
        <v>416257.51</v>
      </c>
      <c r="I20" s="301">
        <v>404825.78</v>
      </c>
    </row>
    <row r="21" spans="1:9" ht="30" customHeight="1" x14ac:dyDescent="0.2">
      <c r="A21" s="236" t="s">
        <v>28</v>
      </c>
      <c r="B21" s="237"/>
      <c r="C21" s="237"/>
      <c r="D21" s="238"/>
      <c r="E21" s="301">
        <v>366669.73</v>
      </c>
      <c r="F21" s="301">
        <v>384406.62</v>
      </c>
      <c r="G21" s="301">
        <v>526929.57999999996</v>
      </c>
      <c r="H21" s="301">
        <v>473684</v>
      </c>
      <c r="I21" s="301">
        <v>530830.88</v>
      </c>
    </row>
  </sheetData>
  <mergeCells count="19">
    <mergeCell ref="A1:C2"/>
    <mergeCell ref="A8:D8"/>
    <mergeCell ref="A9:D9"/>
    <mergeCell ref="G1:H2"/>
    <mergeCell ref="E1:F2"/>
    <mergeCell ref="E4:I4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 x14ac:dyDescent="0.2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2024</v>
      </c>
    </row>
    <row r="3" spans="1:10" s="76" customFormat="1" ht="27" customHeight="1" x14ac:dyDescent="0.2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 x14ac:dyDescent="0.2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 x14ac:dyDescent="0.2">
      <c r="A5" s="15"/>
      <c r="E5" s="246" t="s">
        <v>72</v>
      </c>
      <c r="F5" s="247"/>
      <c r="G5" s="247"/>
      <c r="H5" s="247"/>
      <c r="I5" s="247"/>
    </row>
    <row r="6" spans="1:10" ht="17.649999999999999" customHeight="1" x14ac:dyDescent="0.2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 x14ac:dyDescent="0.2">
      <c r="A7" s="15"/>
      <c r="E7" s="67">
        <f>F7-1</f>
        <v>2020</v>
      </c>
      <c r="F7" s="67">
        <f>G7-1</f>
        <v>2021</v>
      </c>
      <c r="G7" s="67">
        <f>H7-1</f>
        <v>2022</v>
      </c>
      <c r="H7" s="67">
        <f>I7-1</f>
        <v>2023</v>
      </c>
      <c r="I7" s="67">
        <f>J2</f>
        <v>2024</v>
      </c>
    </row>
    <row r="8" spans="1:10" ht="30" customHeight="1" x14ac:dyDescent="0.2">
      <c r="A8" s="241" t="s">
        <v>36</v>
      </c>
      <c r="B8" s="242"/>
      <c r="C8" s="242"/>
      <c r="D8" s="243"/>
      <c r="E8" s="301">
        <v>16482519.42</v>
      </c>
      <c r="F8" s="301">
        <v>15183643.720000001</v>
      </c>
      <c r="G8" s="301">
        <v>17441087.879999999</v>
      </c>
      <c r="H8" s="301">
        <v>17659570.93</v>
      </c>
      <c r="I8" s="301">
        <v>19275463.120000001</v>
      </c>
    </row>
    <row r="9" spans="1:10" ht="30" customHeight="1" x14ac:dyDescent="0.2">
      <c r="A9" s="230" t="s">
        <v>19</v>
      </c>
      <c r="B9" s="231"/>
      <c r="C9" s="231"/>
      <c r="D9" s="232"/>
      <c r="E9" s="301">
        <v>779122.84</v>
      </c>
      <c r="F9" s="301">
        <v>546839.31000000006</v>
      </c>
      <c r="G9" s="301">
        <v>3235567.77</v>
      </c>
      <c r="H9" s="301">
        <v>712569.45</v>
      </c>
      <c r="I9" s="301">
        <v>3494342.18</v>
      </c>
    </row>
    <row r="10" spans="1:10" ht="30" customHeight="1" x14ac:dyDescent="0.2">
      <c r="A10" s="230" t="s">
        <v>20</v>
      </c>
      <c r="B10" s="231"/>
      <c r="C10" s="231"/>
      <c r="D10" s="232"/>
      <c r="E10" s="301">
        <v>196603.58</v>
      </c>
      <c r="F10" s="301">
        <v>350000</v>
      </c>
      <c r="G10" s="301">
        <v>0</v>
      </c>
      <c r="H10" s="301">
        <v>0</v>
      </c>
      <c r="I10" s="301">
        <v>190000</v>
      </c>
    </row>
    <row r="11" spans="1:10" ht="30" customHeight="1" x14ac:dyDescent="0.2">
      <c r="A11" s="230" t="s">
        <v>21</v>
      </c>
      <c r="B11" s="231"/>
      <c r="C11" s="231"/>
      <c r="D11" s="232"/>
      <c r="E11" s="301">
        <v>80189.100000000006</v>
      </c>
      <c r="F11" s="301">
        <v>71263.94</v>
      </c>
      <c r="G11" s="301">
        <v>31163.14</v>
      </c>
      <c r="H11" s="301">
        <v>33759.21</v>
      </c>
      <c r="I11" s="301">
        <v>43872.13</v>
      </c>
    </row>
    <row r="12" spans="1:10" ht="30" customHeight="1" x14ac:dyDescent="0.2">
      <c r="A12" s="230" t="s">
        <v>29</v>
      </c>
      <c r="B12" s="231"/>
      <c r="C12" s="231"/>
      <c r="D12" s="232"/>
      <c r="E12" s="301">
        <v>388700.78</v>
      </c>
      <c r="F12" s="301">
        <v>332525.81</v>
      </c>
      <c r="G12" s="301">
        <v>297746.34999999998</v>
      </c>
      <c r="H12" s="301">
        <v>296532.45</v>
      </c>
      <c r="I12" s="301">
        <v>438509.68</v>
      </c>
    </row>
    <row r="13" spans="1:10" ht="30" customHeight="1" x14ac:dyDescent="0.2">
      <c r="A13" s="230" t="s">
        <v>22</v>
      </c>
      <c r="B13" s="231"/>
      <c r="C13" s="231"/>
      <c r="D13" s="232"/>
      <c r="E13" s="301">
        <v>92527.82</v>
      </c>
      <c r="F13" s="301">
        <v>37920.28</v>
      </c>
      <c r="G13" s="301">
        <v>46141.96</v>
      </c>
      <c r="H13" s="301">
        <v>107498.82</v>
      </c>
      <c r="I13" s="301">
        <v>91992</v>
      </c>
    </row>
    <row r="14" spans="1:10" ht="30" customHeight="1" x14ac:dyDescent="0.2">
      <c r="A14" s="230" t="s">
        <v>23</v>
      </c>
      <c r="B14" s="231"/>
      <c r="C14" s="231"/>
      <c r="D14" s="232"/>
      <c r="E14" s="301">
        <v>309162.40000000002</v>
      </c>
      <c r="F14" s="301">
        <v>321479.94</v>
      </c>
      <c r="G14" s="301">
        <v>322900</v>
      </c>
      <c r="H14" s="301">
        <v>348012.6</v>
      </c>
      <c r="I14" s="301">
        <v>350087.18</v>
      </c>
    </row>
    <row r="15" spans="1:10" ht="30" customHeight="1" x14ac:dyDescent="0.2">
      <c r="A15" s="230" t="s">
        <v>24</v>
      </c>
      <c r="B15" s="231"/>
      <c r="C15" s="231"/>
      <c r="D15" s="232"/>
      <c r="E15" s="301">
        <v>362089.54</v>
      </c>
      <c r="F15" s="301">
        <v>473418.64</v>
      </c>
      <c r="G15" s="301">
        <v>46625.4</v>
      </c>
      <c r="H15" s="301">
        <v>71774.399999999994</v>
      </c>
      <c r="I15" s="301">
        <v>142097.56</v>
      </c>
    </row>
    <row r="16" spans="1:10" ht="30" customHeight="1" x14ac:dyDescent="0.2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 x14ac:dyDescent="0.2">
      <c r="A17" s="230" t="s">
        <v>32</v>
      </c>
      <c r="B17" s="231"/>
      <c r="C17" s="231"/>
      <c r="D17" s="232"/>
      <c r="E17" s="301">
        <v>0</v>
      </c>
      <c r="F17" s="301">
        <v>0</v>
      </c>
      <c r="G17" s="301">
        <v>0</v>
      </c>
      <c r="H17" s="301">
        <v>0</v>
      </c>
      <c r="I17" s="301">
        <v>0</v>
      </c>
    </row>
    <row r="18" spans="1:9" ht="30" customHeight="1" x14ac:dyDescent="0.2">
      <c r="A18" s="230" t="s">
        <v>25</v>
      </c>
      <c r="B18" s="231"/>
      <c r="C18" s="231"/>
      <c r="D18" s="232"/>
      <c r="E18" s="301">
        <v>307230.15000000002</v>
      </c>
      <c r="F18" s="301">
        <v>338568.14</v>
      </c>
      <c r="G18" s="301">
        <v>220542.45</v>
      </c>
      <c r="H18" s="301">
        <v>260936.64</v>
      </c>
      <c r="I18" s="301">
        <v>278137.15999999997</v>
      </c>
    </row>
    <row r="19" spans="1:9" ht="30" customHeight="1" x14ac:dyDescent="0.2">
      <c r="A19" s="233" t="s">
        <v>26</v>
      </c>
      <c r="B19" s="234"/>
      <c r="C19" s="234"/>
      <c r="D19" s="235"/>
      <c r="E19" s="301">
        <v>267794.76</v>
      </c>
      <c r="F19" s="301">
        <v>253140.36</v>
      </c>
      <c r="G19" s="301">
        <v>114048.24</v>
      </c>
      <c r="H19" s="301">
        <v>115797.78</v>
      </c>
      <c r="I19" s="301">
        <v>98152.07</v>
      </c>
    </row>
    <row r="20" spans="1:9" ht="30" customHeight="1" x14ac:dyDescent="0.2">
      <c r="A20" s="230" t="s">
        <v>27</v>
      </c>
      <c r="B20" s="231"/>
      <c r="C20" s="231"/>
      <c r="D20" s="232"/>
      <c r="E20" s="301">
        <v>193466.8</v>
      </c>
      <c r="F20" s="301">
        <v>213836.35</v>
      </c>
      <c r="G20" s="301">
        <v>241579.4</v>
      </c>
      <c r="H20" s="301">
        <v>295519.40000000002</v>
      </c>
      <c r="I20" s="301">
        <v>295519.40000000002</v>
      </c>
    </row>
    <row r="21" spans="1:9" ht="30" customHeight="1" x14ac:dyDescent="0.2">
      <c r="A21" s="236" t="s">
        <v>28</v>
      </c>
      <c r="B21" s="237"/>
      <c r="C21" s="237"/>
      <c r="D21" s="238"/>
      <c r="E21" s="301">
        <v>74032.83</v>
      </c>
      <c r="F21" s="301">
        <v>77034.490000000005</v>
      </c>
      <c r="G21" s="301">
        <v>42500</v>
      </c>
      <c r="H21" s="301">
        <v>37500</v>
      </c>
      <c r="I21" s="301">
        <v>37500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 x14ac:dyDescent="0.2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2024</v>
      </c>
    </row>
    <row r="3" spans="1:10" s="76" customFormat="1" ht="27" customHeight="1" x14ac:dyDescent="0.2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I3" s="75" t="s">
        <v>41</v>
      </c>
      <c r="J3" s="77">
        <f>Coordonnées!R3</f>
        <v>1</v>
      </c>
    </row>
    <row r="4" spans="1:10" ht="16.149999999999999" customHeight="1" x14ac:dyDescent="0.2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 x14ac:dyDescent="0.2">
      <c r="A5" s="15"/>
      <c r="E5" s="248" t="s">
        <v>73</v>
      </c>
      <c r="F5" s="249"/>
      <c r="G5" s="249"/>
      <c r="H5" s="249"/>
      <c r="I5" s="249"/>
    </row>
    <row r="6" spans="1:10" ht="17.649999999999999" customHeight="1" x14ac:dyDescent="0.2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 x14ac:dyDescent="0.2">
      <c r="A7" s="15"/>
      <c r="E7" s="67">
        <f>F7-1</f>
        <v>2020</v>
      </c>
      <c r="F7" s="67">
        <f>G7-1</f>
        <v>2021</v>
      </c>
      <c r="G7" s="67">
        <f>H7-1</f>
        <v>2022</v>
      </c>
      <c r="H7" s="67">
        <f>I7-1</f>
        <v>2023</v>
      </c>
      <c r="I7" s="67">
        <f>J2</f>
        <v>2024</v>
      </c>
    </row>
    <row r="8" spans="1:10" ht="30" customHeight="1" x14ac:dyDescent="0.2">
      <c r="A8" s="241" t="s">
        <v>36</v>
      </c>
      <c r="B8" s="242"/>
      <c r="C8" s="242"/>
      <c r="D8" s="243"/>
      <c r="E8" s="301">
        <v>391615.6</v>
      </c>
      <c r="F8" s="301">
        <v>557957.04</v>
      </c>
      <c r="G8" s="301">
        <v>2392054.89</v>
      </c>
      <c r="H8" s="301">
        <v>4605452.13</v>
      </c>
      <c r="I8" s="301">
        <v>5320378.1399999997</v>
      </c>
    </row>
    <row r="9" spans="1:10" ht="30" customHeight="1" x14ac:dyDescent="0.2">
      <c r="A9" s="230" t="s">
        <v>19</v>
      </c>
      <c r="B9" s="231"/>
      <c r="C9" s="231"/>
      <c r="D9" s="232"/>
      <c r="E9" s="301">
        <v>698319.9</v>
      </c>
      <c r="F9" s="301">
        <v>1191084.24</v>
      </c>
      <c r="G9" s="301">
        <v>10731203.789999999</v>
      </c>
      <c r="H9" s="301">
        <v>8489373.7699999996</v>
      </c>
      <c r="I9" s="301">
        <v>13972930.970000001</v>
      </c>
    </row>
    <row r="10" spans="1:10" ht="30" customHeight="1" x14ac:dyDescent="0.2">
      <c r="A10" s="230" t="s">
        <v>20</v>
      </c>
      <c r="B10" s="231"/>
      <c r="C10" s="231"/>
      <c r="D10" s="232"/>
      <c r="E10" s="301">
        <v>58707.56</v>
      </c>
      <c r="F10" s="301">
        <v>58707.56</v>
      </c>
      <c r="G10" s="301">
        <v>58707.56</v>
      </c>
      <c r="H10" s="301">
        <v>95606.91</v>
      </c>
      <c r="I10" s="301">
        <v>75606.91</v>
      </c>
    </row>
    <row r="11" spans="1:10" ht="30" customHeight="1" x14ac:dyDescent="0.2">
      <c r="A11" s="230" t="s">
        <v>21</v>
      </c>
      <c r="B11" s="231"/>
      <c r="C11" s="231"/>
      <c r="D11" s="232"/>
      <c r="E11" s="301">
        <v>1698113.96</v>
      </c>
      <c r="F11" s="301">
        <v>3038000</v>
      </c>
      <c r="G11" s="301">
        <v>4097496.92</v>
      </c>
      <c r="H11" s="301">
        <v>4208752.1100000003</v>
      </c>
      <c r="I11" s="301">
        <v>3490318.47</v>
      </c>
    </row>
    <row r="12" spans="1:10" ht="30" customHeight="1" x14ac:dyDescent="0.2">
      <c r="A12" s="230" t="s">
        <v>29</v>
      </c>
      <c r="B12" s="231"/>
      <c r="C12" s="231"/>
      <c r="D12" s="232"/>
      <c r="E12" s="301">
        <v>4000</v>
      </c>
      <c r="F12" s="301">
        <v>6125</v>
      </c>
      <c r="G12" s="301">
        <v>194600</v>
      </c>
      <c r="H12" s="301">
        <v>400500</v>
      </c>
      <c r="I12" s="301">
        <v>444400</v>
      </c>
    </row>
    <row r="13" spans="1:10" ht="30" customHeight="1" x14ac:dyDescent="0.2">
      <c r="A13" s="230" t="s">
        <v>22</v>
      </c>
      <c r="B13" s="231"/>
      <c r="C13" s="231"/>
      <c r="D13" s="232"/>
      <c r="E13" s="301">
        <v>2000</v>
      </c>
      <c r="F13" s="301">
        <v>54000</v>
      </c>
      <c r="G13" s="301">
        <v>2235.1999999999998</v>
      </c>
      <c r="H13" s="301">
        <v>4000</v>
      </c>
      <c r="I13" s="301">
        <v>5000</v>
      </c>
    </row>
    <row r="14" spans="1:10" ht="30" customHeight="1" x14ac:dyDescent="0.2">
      <c r="A14" s="230" t="s">
        <v>23</v>
      </c>
      <c r="B14" s="231"/>
      <c r="C14" s="231"/>
      <c r="D14" s="232"/>
      <c r="E14" s="301">
        <v>242000</v>
      </c>
      <c r="F14" s="301">
        <v>401198.29</v>
      </c>
      <c r="G14" s="301">
        <v>323520.78999999998</v>
      </c>
      <c r="H14" s="301">
        <v>780567.72</v>
      </c>
      <c r="I14" s="301">
        <v>1492375</v>
      </c>
    </row>
    <row r="15" spans="1:10" ht="30" customHeight="1" x14ac:dyDescent="0.2">
      <c r="A15" s="230" t="s">
        <v>24</v>
      </c>
      <c r="B15" s="231"/>
      <c r="C15" s="231"/>
      <c r="D15" s="232"/>
      <c r="E15" s="301">
        <v>294178.90000000002</v>
      </c>
      <c r="F15" s="301">
        <v>306708.90000000002</v>
      </c>
      <c r="G15" s="301">
        <v>680500</v>
      </c>
      <c r="H15" s="301">
        <v>5724584.5300000003</v>
      </c>
      <c r="I15" s="301">
        <v>7523704.4500000002</v>
      </c>
    </row>
    <row r="16" spans="1:10" ht="30" customHeight="1" x14ac:dyDescent="0.2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 x14ac:dyDescent="0.2">
      <c r="A17" s="230" t="s">
        <v>32</v>
      </c>
      <c r="B17" s="231"/>
      <c r="C17" s="231"/>
      <c r="D17" s="232"/>
      <c r="E17" s="301">
        <v>74592.73</v>
      </c>
      <c r="F17" s="301">
        <v>6000</v>
      </c>
      <c r="G17" s="301">
        <v>150000</v>
      </c>
      <c r="H17" s="301">
        <v>271602.77</v>
      </c>
      <c r="I17" s="301">
        <v>121350</v>
      </c>
    </row>
    <row r="18" spans="1:9" ht="30" customHeight="1" x14ac:dyDescent="0.2">
      <c r="A18" s="230" t="s">
        <v>25</v>
      </c>
      <c r="B18" s="231"/>
      <c r="C18" s="231"/>
      <c r="D18" s="232"/>
      <c r="E18" s="301">
        <v>38200</v>
      </c>
      <c r="F18" s="301">
        <v>26500</v>
      </c>
      <c r="G18" s="301">
        <v>265910</v>
      </c>
      <c r="H18" s="301">
        <v>395710</v>
      </c>
      <c r="I18" s="301">
        <v>3678159.76</v>
      </c>
    </row>
    <row r="19" spans="1:9" ht="30" customHeight="1" x14ac:dyDescent="0.2">
      <c r="A19" s="233" t="s">
        <v>26</v>
      </c>
      <c r="B19" s="234"/>
      <c r="C19" s="234"/>
      <c r="D19" s="235"/>
      <c r="E19" s="301">
        <v>593286.32999999996</v>
      </c>
      <c r="F19" s="301">
        <v>398500</v>
      </c>
      <c r="G19" s="301">
        <v>210000</v>
      </c>
      <c r="H19" s="301">
        <v>59474.33</v>
      </c>
      <c r="I19" s="301">
        <v>359449.86</v>
      </c>
    </row>
    <row r="20" spans="1:9" ht="30" customHeight="1" x14ac:dyDescent="0.2">
      <c r="A20" s="230" t="s">
        <v>27</v>
      </c>
      <c r="B20" s="231"/>
      <c r="C20" s="231"/>
      <c r="D20" s="232"/>
      <c r="E20" s="301">
        <v>1000</v>
      </c>
      <c r="F20" s="301">
        <v>10000</v>
      </c>
      <c r="G20" s="301">
        <v>35000</v>
      </c>
      <c r="H20" s="301">
        <v>0</v>
      </c>
      <c r="I20" s="301">
        <v>0</v>
      </c>
    </row>
    <row r="21" spans="1:9" ht="30" customHeight="1" x14ac:dyDescent="0.2">
      <c r="A21" s="236" t="s">
        <v>28</v>
      </c>
      <c r="B21" s="237"/>
      <c r="C21" s="237"/>
      <c r="D21" s="238"/>
      <c r="E21" s="301">
        <v>154000</v>
      </c>
      <c r="F21" s="301">
        <v>172000</v>
      </c>
      <c r="G21" s="301">
        <v>168000</v>
      </c>
      <c r="H21" s="301">
        <v>37000</v>
      </c>
      <c r="I21" s="301">
        <v>67600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 x14ac:dyDescent="0.2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2024</v>
      </c>
    </row>
    <row r="3" spans="1:10" s="76" customFormat="1" ht="27" customHeight="1" x14ac:dyDescent="0.2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 x14ac:dyDescent="0.2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 x14ac:dyDescent="0.2">
      <c r="A5" s="15"/>
      <c r="E5" s="250" t="s">
        <v>74</v>
      </c>
      <c r="F5" s="251"/>
      <c r="G5" s="251"/>
      <c r="H5" s="251"/>
      <c r="I5" s="251"/>
    </row>
    <row r="6" spans="1:10" ht="17.649999999999999" customHeight="1" x14ac:dyDescent="0.2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 x14ac:dyDescent="0.2">
      <c r="A7" s="15"/>
      <c r="E7" s="67">
        <f>F7-1</f>
        <v>2020</v>
      </c>
      <c r="F7" s="67">
        <f>G7-1</f>
        <v>2021</v>
      </c>
      <c r="G7" s="67">
        <f>H7-1</f>
        <v>2022</v>
      </c>
      <c r="H7" s="67">
        <f>I7-1</f>
        <v>2023</v>
      </c>
      <c r="I7" s="67">
        <f>J2</f>
        <v>2024</v>
      </c>
    </row>
    <row r="8" spans="1:10" ht="30" customHeight="1" x14ac:dyDescent="0.2">
      <c r="A8" s="241" t="s">
        <v>36</v>
      </c>
      <c r="B8" s="242"/>
      <c r="C8" s="242"/>
      <c r="D8" s="243"/>
      <c r="E8" s="301">
        <v>1200694.03</v>
      </c>
      <c r="F8" s="301">
        <v>1430302.05</v>
      </c>
      <c r="G8" s="301">
        <v>6433921.8099999996</v>
      </c>
      <c r="H8" s="301">
        <v>6263805.8600000003</v>
      </c>
      <c r="I8" s="301">
        <v>11985658.85</v>
      </c>
    </row>
    <row r="9" spans="1:10" ht="30" customHeight="1" x14ac:dyDescent="0.2">
      <c r="A9" s="230" t="s">
        <v>19</v>
      </c>
      <c r="B9" s="231"/>
      <c r="C9" s="231"/>
      <c r="D9" s="232"/>
      <c r="E9" s="301">
        <v>632442.53</v>
      </c>
      <c r="F9" s="301">
        <v>1020734.07</v>
      </c>
      <c r="G9" s="301">
        <v>6779177.8300000001</v>
      </c>
      <c r="H9" s="301">
        <v>4940938.0599999996</v>
      </c>
      <c r="I9" s="301">
        <v>4287514.4000000004</v>
      </c>
    </row>
    <row r="10" spans="1:10" ht="30" customHeight="1" x14ac:dyDescent="0.2">
      <c r="A10" s="230" t="s">
        <v>20</v>
      </c>
      <c r="B10" s="231"/>
      <c r="C10" s="231"/>
      <c r="D10" s="232"/>
      <c r="E10" s="301">
        <v>58707.56</v>
      </c>
      <c r="F10" s="301">
        <v>58707.56</v>
      </c>
      <c r="G10" s="301">
        <v>117415.12</v>
      </c>
      <c r="H10" s="301">
        <v>0</v>
      </c>
      <c r="I10" s="301">
        <v>0</v>
      </c>
    </row>
    <row r="11" spans="1:10" ht="30" customHeight="1" x14ac:dyDescent="0.2">
      <c r="A11" s="230" t="s">
        <v>21</v>
      </c>
      <c r="B11" s="231"/>
      <c r="C11" s="231"/>
      <c r="D11" s="232"/>
      <c r="E11" s="301">
        <v>1649584.2</v>
      </c>
      <c r="F11" s="301">
        <v>2771300.29</v>
      </c>
      <c r="G11" s="301">
        <v>4366898.6900000004</v>
      </c>
      <c r="H11" s="301">
        <v>6022844.9800000004</v>
      </c>
      <c r="I11" s="301">
        <v>6957098.5700000003</v>
      </c>
    </row>
    <row r="12" spans="1:10" ht="30" customHeight="1" x14ac:dyDescent="0.2">
      <c r="A12" s="230" t="s">
        <v>29</v>
      </c>
      <c r="B12" s="231"/>
      <c r="C12" s="231"/>
      <c r="D12" s="232"/>
      <c r="E12" s="301">
        <v>0</v>
      </c>
      <c r="F12" s="301">
        <v>0</v>
      </c>
      <c r="G12" s="301">
        <v>77500</v>
      </c>
      <c r="H12" s="301">
        <v>208229.47</v>
      </c>
      <c r="I12" s="301">
        <v>201084.37</v>
      </c>
    </row>
    <row r="13" spans="1:10" ht="30" customHeight="1" x14ac:dyDescent="0.2">
      <c r="A13" s="230" t="s">
        <v>22</v>
      </c>
      <c r="B13" s="231"/>
      <c r="C13" s="231"/>
      <c r="D13" s="232"/>
      <c r="E13" s="301">
        <v>0</v>
      </c>
      <c r="F13" s="301">
        <v>47000</v>
      </c>
      <c r="G13" s="301">
        <v>40769.19</v>
      </c>
      <c r="H13" s="301">
        <v>40769.19</v>
      </c>
      <c r="I13" s="301">
        <v>0</v>
      </c>
    </row>
    <row r="14" spans="1:10" ht="30" customHeight="1" x14ac:dyDescent="0.2">
      <c r="A14" s="230" t="s">
        <v>23</v>
      </c>
      <c r="B14" s="231"/>
      <c r="C14" s="231"/>
      <c r="D14" s="232"/>
      <c r="E14" s="301">
        <v>263686.48</v>
      </c>
      <c r="F14" s="301">
        <v>283503.57</v>
      </c>
      <c r="G14" s="301">
        <v>351852.26</v>
      </c>
      <c r="H14" s="301">
        <v>870680.5</v>
      </c>
      <c r="I14" s="301">
        <v>1489439.3</v>
      </c>
    </row>
    <row r="15" spans="1:10" ht="30" customHeight="1" x14ac:dyDescent="0.2">
      <c r="A15" s="230" t="s">
        <v>24</v>
      </c>
      <c r="B15" s="231"/>
      <c r="C15" s="231"/>
      <c r="D15" s="232"/>
      <c r="E15" s="301">
        <v>142589.47</v>
      </c>
      <c r="F15" s="301">
        <v>271858.17</v>
      </c>
      <c r="G15" s="301">
        <v>543894.97</v>
      </c>
      <c r="H15" s="301">
        <v>5791155.9500000002</v>
      </c>
      <c r="I15" s="301">
        <v>7022795.5899999999</v>
      </c>
    </row>
    <row r="16" spans="1:10" ht="30" customHeight="1" x14ac:dyDescent="0.2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 x14ac:dyDescent="0.2">
      <c r="A17" s="230" t="s">
        <v>32</v>
      </c>
      <c r="B17" s="231"/>
      <c r="C17" s="231"/>
      <c r="D17" s="232"/>
      <c r="E17" s="301">
        <v>83545.100000000006</v>
      </c>
      <c r="F17" s="301">
        <v>16895.23</v>
      </c>
      <c r="G17" s="301">
        <v>154895.23000000001</v>
      </c>
      <c r="H17" s="301">
        <v>238602.77</v>
      </c>
      <c r="I17" s="301">
        <v>336240.38</v>
      </c>
    </row>
    <row r="18" spans="1:9" ht="30" customHeight="1" x14ac:dyDescent="0.2">
      <c r="A18" s="230" t="s">
        <v>25</v>
      </c>
      <c r="B18" s="231"/>
      <c r="C18" s="231"/>
      <c r="D18" s="232"/>
      <c r="E18" s="301">
        <v>0</v>
      </c>
      <c r="F18" s="301">
        <v>16600</v>
      </c>
      <c r="G18" s="301">
        <v>156000</v>
      </c>
      <c r="H18" s="301">
        <v>430117.01</v>
      </c>
      <c r="I18" s="301">
        <v>3957678.6</v>
      </c>
    </row>
    <row r="19" spans="1:9" ht="30" customHeight="1" x14ac:dyDescent="0.2">
      <c r="A19" s="233" t="s">
        <v>26</v>
      </c>
      <c r="B19" s="234"/>
      <c r="C19" s="234"/>
      <c r="D19" s="235"/>
      <c r="E19" s="301">
        <v>64765.61</v>
      </c>
      <c r="F19" s="301">
        <v>151380.09</v>
      </c>
      <c r="G19" s="301">
        <v>139904.04999999999</v>
      </c>
      <c r="H19" s="301">
        <v>143829.89000000001</v>
      </c>
      <c r="I19" s="301">
        <v>146239</v>
      </c>
    </row>
    <row r="20" spans="1:9" ht="30" customHeight="1" x14ac:dyDescent="0.2">
      <c r="A20" s="230" t="s">
        <v>27</v>
      </c>
      <c r="B20" s="231"/>
      <c r="C20" s="231"/>
      <c r="D20" s="232"/>
      <c r="E20" s="301">
        <v>0</v>
      </c>
      <c r="F20" s="301">
        <v>0</v>
      </c>
      <c r="G20" s="301">
        <v>20000</v>
      </c>
      <c r="H20" s="301">
        <v>29450.59</v>
      </c>
      <c r="I20" s="301">
        <v>0</v>
      </c>
    </row>
    <row r="21" spans="1:9" ht="30" customHeight="1" x14ac:dyDescent="0.2">
      <c r="A21" s="236" t="s">
        <v>28</v>
      </c>
      <c r="B21" s="237"/>
      <c r="C21" s="237"/>
      <c r="D21" s="238"/>
      <c r="E21" s="301">
        <v>154000</v>
      </c>
      <c r="F21" s="301">
        <v>154000</v>
      </c>
      <c r="G21" s="301">
        <v>127000</v>
      </c>
      <c r="H21" s="301">
        <v>92200</v>
      </c>
      <c r="I21" s="301">
        <v>167524.5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Anne-Lise Peraro</cp:lastModifiedBy>
  <cp:lastPrinted>2019-04-29T14:14:47Z</cp:lastPrinted>
  <dcterms:created xsi:type="dcterms:W3CDTF">2006-02-10T09:03:57Z</dcterms:created>
  <dcterms:modified xsi:type="dcterms:W3CDTF">2024-08-29T13:35:34Z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